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esticide Consultation\Risk Plots\Chloropicrin\"/>
    </mc:Choice>
  </mc:AlternateContent>
  <bookViews>
    <workbookView xWindow="0" yWindow="0" windowWidth="13845" windowHeight="10905" tabRatio="850" activeTab="1"/>
  </bookViews>
  <sheets>
    <sheet name="Notes" sheetId="1" r:id="rId1"/>
    <sheet name="Rplot ALL-Chloropicrin" sheetId="19" r:id="rId2"/>
    <sheet name="Rplot Chlor-Veg Mint" sheetId="31" r:id="rId3"/>
    <sheet name="Rplot Chlor-Nursery" sheetId="30" r:id="rId4"/>
    <sheet name="Rplot Chlor-Single Fruit" sheetId="29" r:id="rId5"/>
    <sheet name="Rplot Chlor-Single Field" sheetId="21" r:id="rId6"/>
    <sheet name="Field EECs" sheetId="6" r:id="rId7"/>
    <sheet name="Conversion Factors" sheetId="17" r:id="rId8"/>
    <sheet name="Habitat Overlaps" sheetId="7" r:id="rId9"/>
    <sheet name="Range Overlaps" sheetId="8" r:id="rId10"/>
    <sheet name="HUC2 Lists" sheetId="14" r:id="rId11"/>
    <sheet name="Probit Calcs" sheetId="10" r:id="rId12"/>
  </sheets>
  <externalReferences>
    <externalReference r:id="rId13"/>
  </externalReferences>
  <definedNames>
    <definedName name="HabitatOverlaps" localSheetId="8">'Habitat Overlaps'!$A$2:$AC$27</definedName>
    <definedName name="RangeOverlaps" localSheetId="9">'Range Overlaps'!$A$1:$S$27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27" roundtripDataSignature="AMtx7mg65KJEJNdX/0IxHv44hNu9pAPPpA=="/>
    </ext>
  </extLst>
</workbook>
</file>

<file path=xl/calcChain.xml><?xml version="1.0" encoding="utf-8"?>
<calcChain xmlns="http://schemas.openxmlformats.org/spreadsheetml/2006/main">
  <c r="G351" i="31" l="1"/>
  <c r="G352" i="31"/>
  <c r="G353" i="31"/>
  <c r="G354" i="31"/>
  <c r="G355" i="31"/>
  <c r="G356" i="31"/>
  <c r="G357" i="31"/>
  <c r="G358" i="31"/>
  <c r="G359" i="31"/>
  <c r="G360" i="31"/>
  <c r="G361" i="31"/>
  <c r="G362" i="31"/>
  <c r="G363" i="31"/>
  <c r="G364" i="31"/>
  <c r="G365" i="31"/>
  <c r="G366" i="31"/>
  <c r="G367" i="31"/>
  <c r="G314" i="31"/>
  <c r="G315" i="31"/>
  <c r="G316" i="31"/>
  <c r="G317" i="31"/>
  <c r="G318" i="31"/>
  <c r="G319" i="31"/>
  <c r="G320" i="31"/>
  <c r="G321" i="31"/>
  <c r="G322" i="31"/>
  <c r="G323" i="31"/>
  <c r="G324" i="31"/>
  <c r="G325" i="31"/>
  <c r="G326" i="31"/>
  <c r="G327" i="31"/>
  <c r="G328" i="31"/>
  <c r="G329" i="31"/>
  <c r="G330" i="31"/>
  <c r="G277" i="31"/>
  <c r="G278" i="31"/>
  <c r="G279" i="31"/>
  <c r="G280" i="31"/>
  <c r="G281" i="31"/>
  <c r="G282" i="31"/>
  <c r="G283" i="31"/>
  <c r="G284" i="31"/>
  <c r="G285" i="31"/>
  <c r="G286" i="31"/>
  <c r="G287" i="31"/>
  <c r="G288" i="31"/>
  <c r="G289" i="31"/>
  <c r="G290" i="31"/>
  <c r="G291" i="31"/>
  <c r="G292" i="31"/>
  <c r="G293" i="31"/>
  <c r="G240" i="31"/>
  <c r="G241" i="31"/>
  <c r="G242" i="31"/>
  <c r="G243" i="31"/>
  <c r="G244" i="31"/>
  <c r="G245" i="31"/>
  <c r="G246" i="31"/>
  <c r="G247" i="31"/>
  <c r="G248" i="31"/>
  <c r="G249" i="31"/>
  <c r="G250" i="31"/>
  <c r="G251" i="31"/>
  <c r="G252" i="31"/>
  <c r="G253" i="31"/>
  <c r="G254" i="31"/>
  <c r="G255" i="31"/>
  <c r="G256" i="31"/>
  <c r="G203" i="31"/>
  <c r="G204" i="31"/>
  <c r="G205" i="31"/>
  <c r="G206" i="31"/>
  <c r="G207" i="31"/>
  <c r="G208" i="31"/>
  <c r="G209" i="31"/>
  <c r="G210" i="31"/>
  <c r="G211" i="31"/>
  <c r="G212" i="31"/>
  <c r="G213" i="31"/>
  <c r="G214" i="31"/>
  <c r="G215" i="31"/>
  <c r="G216" i="31"/>
  <c r="G217" i="31"/>
  <c r="G218" i="31"/>
  <c r="G219" i="31"/>
  <c r="G166" i="31"/>
  <c r="G167" i="31"/>
  <c r="G168" i="31"/>
  <c r="G169" i="31"/>
  <c r="G170" i="31"/>
  <c r="G171" i="31"/>
  <c r="G172" i="31"/>
  <c r="G173" i="31"/>
  <c r="G174" i="31"/>
  <c r="G175" i="31"/>
  <c r="G176" i="31"/>
  <c r="G177" i="31"/>
  <c r="G178" i="31"/>
  <c r="G179" i="31"/>
  <c r="G180" i="31"/>
  <c r="G181" i="31"/>
  <c r="G182" i="31"/>
  <c r="G129" i="31"/>
  <c r="G130" i="31"/>
  <c r="G131" i="31"/>
  <c r="G132" i="31"/>
  <c r="G133" i="31"/>
  <c r="G134" i="31"/>
  <c r="G135" i="31"/>
  <c r="G136" i="31"/>
  <c r="G137" i="31"/>
  <c r="G138" i="31"/>
  <c r="G139" i="31"/>
  <c r="G140" i="31"/>
  <c r="G141" i="31"/>
  <c r="G142" i="31"/>
  <c r="G143" i="31"/>
  <c r="G144" i="31"/>
  <c r="G145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104" i="31"/>
  <c r="G105" i="31"/>
  <c r="G106" i="31"/>
  <c r="G107" i="31"/>
  <c r="G108" i="31"/>
  <c r="G55" i="31"/>
  <c r="G56" i="31"/>
  <c r="G57" i="31"/>
  <c r="G58" i="31"/>
  <c r="G59" i="31"/>
  <c r="G60" i="31"/>
  <c r="G61" i="31"/>
  <c r="G62" i="31"/>
  <c r="G63" i="31"/>
  <c r="G64" i="31"/>
  <c r="G65" i="31"/>
  <c r="G66" i="31"/>
  <c r="G67" i="31"/>
  <c r="G68" i="31"/>
  <c r="G69" i="31"/>
  <c r="G70" i="31"/>
  <c r="G71" i="31"/>
  <c r="G331" i="31"/>
  <c r="G332" i="31"/>
  <c r="G333" i="31"/>
  <c r="G334" i="31"/>
  <c r="G335" i="31"/>
  <c r="G336" i="31"/>
  <c r="G337" i="31"/>
  <c r="G338" i="31"/>
  <c r="G339" i="31"/>
  <c r="G340" i="31"/>
  <c r="G341" i="31"/>
  <c r="G342" i="31"/>
  <c r="G343" i="31"/>
  <c r="G344" i="31"/>
  <c r="G345" i="31"/>
  <c r="G346" i="31"/>
  <c r="G347" i="31"/>
  <c r="D22" i="31"/>
  <c r="G348" i="31" s="1"/>
  <c r="A10" i="31"/>
  <c r="G8" i="31"/>
  <c r="G7" i="31"/>
  <c r="G5" i="31"/>
  <c r="G4" i="31"/>
  <c r="G208" i="30"/>
  <c r="G207" i="30"/>
  <c r="G200" i="30"/>
  <c r="G199" i="30"/>
  <c r="G192" i="30"/>
  <c r="G191" i="30"/>
  <c r="G184" i="30"/>
  <c r="G183" i="30"/>
  <c r="G176" i="30"/>
  <c r="G175" i="30"/>
  <c r="G168" i="30"/>
  <c r="G167" i="30"/>
  <c r="G160" i="30"/>
  <c r="G159" i="30"/>
  <c r="D22" i="30"/>
  <c r="G214" i="30" s="1"/>
  <c r="A10" i="30"/>
  <c r="G8" i="30"/>
  <c r="G7" i="30"/>
  <c r="G5" i="30"/>
  <c r="G4" i="30"/>
  <c r="C28" i="31"/>
  <c r="C17" i="19"/>
  <c r="C40" i="31"/>
  <c r="C25" i="30"/>
  <c r="C31" i="30"/>
  <c r="C23" i="30"/>
  <c r="C28" i="30"/>
  <c r="C17" i="31"/>
  <c r="C43" i="31"/>
  <c r="C31" i="31"/>
  <c r="C20" i="31"/>
  <c r="C37" i="31"/>
  <c r="C40" i="30"/>
  <c r="C17" i="30"/>
  <c r="C34" i="30"/>
  <c r="C43" i="30"/>
  <c r="C37" i="30"/>
  <c r="C20" i="30"/>
  <c r="C25" i="31"/>
  <c r="C34" i="31"/>
  <c r="C23" i="31"/>
  <c r="G267" i="31" l="1"/>
  <c r="G295" i="31"/>
  <c r="D23" i="31"/>
  <c r="G257" i="31"/>
  <c r="G298" i="31"/>
  <c r="G258" i="31"/>
  <c r="G269" i="31"/>
  <c r="G300" i="31"/>
  <c r="G311" i="31"/>
  <c r="G265" i="31"/>
  <c r="G294" i="31"/>
  <c r="G308" i="31"/>
  <c r="G350" i="31"/>
  <c r="G309" i="31"/>
  <c r="G268" i="31"/>
  <c r="G310" i="31"/>
  <c r="G259" i="31"/>
  <c r="G270" i="31"/>
  <c r="G301" i="31"/>
  <c r="G260" i="31"/>
  <c r="G273" i="31"/>
  <c r="G302" i="31"/>
  <c r="G261" i="31"/>
  <c r="G275" i="31"/>
  <c r="G303" i="31"/>
  <c r="D19" i="31"/>
  <c r="G220" i="31" s="1"/>
  <c r="G262" i="31"/>
  <c r="G276" i="31"/>
  <c r="G306" i="31"/>
  <c r="G349" i="31"/>
  <c r="G146" i="31"/>
  <c r="G154" i="31"/>
  <c r="G187" i="31"/>
  <c r="G195" i="31"/>
  <c r="G147" i="31"/>
  <c r="G155" i="31"/>
  <c r="G188" i="31"/>
  <c r="G196" i="31"/>
  <c r="G148" i="31"/>
  <c r="G156" i="31"/>
  <c r="G189" i="31"/>
  <c r="G197" i="31"/>
  <c r="G263" i="31"/>
  <c r="G271" i="31"/>
  <c r="G296" i="31"/>
  <c r="G304" i="31"/>
  <c r="G312" i="31"/>
  <c r="G157" i="31"/>
  <c r="G165" i="31"/>
  <c r="G198" i="31"/>
  <c r="G223" i="31"/>
  <c r="G264" i="31"/>
  <c r="G272" i="31"/>
  <c r="G297" i="31"/>
  <c r="G305" i="31"/>
  <c r="G313" i="31"/>
  <c r="G183" i="31"/>
  <c r="G191" i="31"/>
  <c r="G224" i="31"/>
  <c r="G232" i="31"/>
  <c r="G184" i="31"/>
  <c r="G192" i="31"/>
  <c r="G225" i="31"/>
  <c r="G233" i="31"/>
  <c r="G266" i="31"/>
  <c r="G274" i="31"/>
  <c r="G299" i="31"/>
  <c r="G307" i="31"/>
  <c r="G160" i="31"/>
  <c r="G185" i="31"/>
  <c r="G226" i="31"/>
  <c r="G161" i="30"/>
  <c r="G169" i="30"/>
  <c r="G177" i="30"/>
  <c r="G185" i="30"/>
  <c r="G193" i="30"/>
  <c r="G201" i="30"/>
  <c r="G209" i="30"/>
  <c r="G162" i="30"/>
  <c r="G170" i="30"/>
  <c r="G178" i="30"/>
  <c r="G186" i="30"/>
  <c r="G194" i="30"/>
  <c r="G202" i="30"/>
  <c r="G210" i="30"/>
  <c r="D19" i="30"/>
  <c r="D23" i="30"/>
  <c r="G155" i="30"/>
  <c r="G163" i="30"/>
  <c r="G171" i="30"/>
  <c r="G179" i="30"/>
  <c r="G187" i="30"/>
  <c r="G195" i="30"/>
  <c r="G203" i="30"/>
  <c r="G211" i="30"/>
  <c r="G156" i="30"/>
  <c r="G164" i="30"/>
  <c r="G172" i="30"/>
  <c r="G180" i="30"/>
  <c r="G188" i="30"/>
  <c r="G196" i="30"/>
  <c r="G204" i="30"/>
  <c r="G212" i="30"/>
  <c r="G157" i="30"/>
  <c r="G165" i="30"/>
  <c r="G173" i="30"/>
  <c r="G181" i="30"/>
  <c r="G189" i="30"/>
  <c r="G197" i="30"/>
  <c r="G205" i="30"/>
  <c r="G213" i="30"/>
  <c r="G158" i="30"/>
  <c r="G166" i="30"/>
  <c r="G174" i="30"/>
  <c r="G182" i="30"/>
  <c r="G190" i="30"/>
  <c r="G198" i="30"/>
  <c r="G206" i="30"/>
  <c r="G213" i="29"/>
  <c r="G205" i="29"/>
  <c r="G197" i="29"/>
  <c r="G189" i="29"/>
  <c r="G182" i="29"/>
  <c r="G181" i="29"/>
  <c r="G174" i="29"/>
  <c r="G173" i="29"/>
  <c r="G166" i="29"/>
  <c r="G165" i="29"/>
  <c r="G158" i="29"/>
  <c r="G157" i="29"/>
  <c r="D22" i="29"/>
  <c r="G212" i="29" s="1"/>
  <c r="A10" i="29"/>
  <c r="G8" i="29"/>
  <c r="G7" i="29"/>
  <c r="G5" i="29"/>
  <c r="G4" i="29"/>
  <c r="C31" i="29"/>
  <c r="C23" i="29"/>
  <c r="C34" i="29"/>
  <c r="C20" i="29"/>
  <c r="C28" i="29"/>
  <c r="C25" i="29"/>
  <c r="C43" i="29"/>
  <c r="C37" i="29"/>
  <c r="C17" i="29"/>
  <c r="C40" i="29"/>
  <c r="G159" i="31" l="1"/>
  <c r="G149" i="31"/>
  <c r="G238" i="31"/>
  <c r="G237" i="31"/>
  <c r="G236" i="31"/>
  <c r="G201" i="31"/>
  <c r="G151" i="31"/>
  <c r="G150" i="31"/>
  <c r="G239" i="31"/>
  <c r="G230" i="31"/>
  <c r="G229" i="31"/>
  <c r="G228" i="31"/>
  <c r="G158" i="31"/>
  <c r="G193" i="31"/>
  <c r="G231" i="31"/>
  <c r="G222" i="31"/>
  <c r="G221" i="31"/>
  <c r="G234" i="31"/>
  <c r="G202" i="31"/>
  <c r="G194" i="31"/>
  <c r="D16" i="31"/>
  <c r="G186" i="31"/>
  <c r="G161" i="31"/>
  <c r="G235" i="31"/>
  <c r="G227" i="31"/>
  <c r="D20" i="31"/>
  <c r="G153" i="31"/>
  <c r="G152" i="31"/>
  <c r="G200" i="31"/>
  <c r="G199" i="31"/>
  <c r="G190" i="31"/>
  <c r="G164" i="31"/>
  <c r="G163" i="31"/>
  <c r="G162" i="31"/>
  <c r="G150" i="30"/>
  <c r="G142" i="30"/>
  <c r="G134" i="30"/>
  <c r="G126" i="30"/>
  <c r="G118" i="30"/>
  <c r="G110" i="30"/>
  <c r="G102" i="30"/>
  <c r="D20" i="30"/>
  <c r="G120" i="30"/>
  <c r="G143" i="30"/>
  <c r="G111" i="30"/>
  <c r="G149" i="30"/>
  <c r="G141" i="30"/>
  <c r="G133" i="30"/>
  <c r="G125" i="30"/>
  <c r="G117" i="30"/>
  <c r="G109" i="30"/>
  <c r="G101" i="30"/>
  <c r="D16" i="30"/>
  <c r="G112" i="30"/>
  <c r="G151" i="30"/>
  <c r="G103" i="30"/>
  <c r="G148" i="30"/>
  <c r="G140" i="30"/>
  <c r="G132" i="30"/>
  <c r="G124" i="30"/>
  <c r="G116" i="30"/>
  <c r="G108" i="30"/>
  <c r="G100" i="30"/>
  <c r="G119" i="30"/>
  <c r="G147" i="30"/>
  <c r="G139" i="30"/>
  <c r="G131" i="30"/>
  <c r="G123" i="30"/>
  <c r="G115" i="30"/>
  <c r="G107" i="30"/>
  <c r="G99" i="30"/>
  <c r="G144" i="30"/>
  <c r="G128" i="30"/>
  <c r="G135" i="30"/>
  <c r="G95" i="30"/>
  <c r="G154" i="30"/>
  <c r="G146" i="30"/>
  <c r="G138" i="30"/>
  <c r="G130" i="30"/>
  <c r="G122" i="30"/>
  <c r="G114" i="30"/>
  <c r="G106" i="30"/>
  <c r="G98" i="30"/>
  <c r="G152" i="30"/>
  <c r="G104" i="30"/>
  <c r="G127" i="30"/>
  <c r="G153" i="30"/>
  <c r="G145" i="30"/>
  <c r="G137" i="30"/>
  <c r="G129" i="30"/>
  <c r="G121" i="30"/>
  <c r="G113" i="30"/>
  <c r="G105" i="30"/>
  <c r="G97" i="30"/>
  <c r="G136" i="30"/>
  <c r="G96" i="30"/>
  <c r="G159" i="29"/>
  <c r="G167" i="29"/>
  <c r="G175" i="29"/>
  <c r="G183" i="29"/>
  <c r="G191" i="29"/>
  <c r="G199" i="29"/>
  <c r="G207" i="29"/>
  <c r="G160" i="29"/>
  <c r="G168" i="29"/>
  <c r="G176" i="29"/>
  <c r="G184" i="29"/>
  <c r="G192" i="29"/>
  <c r="G200" i="29"/>
  <c r="G208" i="29"/>
  <c r="G190" i="29"/>
  <c r="G198" i="29"/>
  <c r="G206" i="29"/>
  <c r="G214" i="29"/>
  <c r="G193" i="29"/>
  <c r="D19" i="29"/>
  <c r="D23" i="29"/>
  <c r="G155" i="29"/>
  <c r="G163" i="29"/>
  <c r="G171" i="29"/>
  <c r="G179" i="29"/>
  <c r="G187" i="29"/>
  <c r="G195" i="29"/>
  <c r="G203" i="29"/>
  <c r="G211" i="29"/>
  <c r="G161" i="29"/>
  <c r="G169" i="29"/>
  <c r="G177" i="29"/>
  <c r="G185" i="29"/>
  <c r="G201" i="29"/>
  <c r="G209" i="29"/>
  <c r="G162" i="29"/>
  <c r="G170" i="29"/>
  <c r="G178" i="29"/>
  <c r="G186" i="29"/>
  <c r="G194" i="29"/>
  <c r="G202" i="29"/>
  <c r="G210" i="29"/>
  <c r="G156" i="29"/>
  <c r="G164" i="29"/>
  <c r="G172" i="29"/>
  <c r="G180" i="29"/>
  <c r="G188" i="29"/>
  <c r="G196" i="29"/>
  <c r="G204" i="29"/>
  <c r="G127" i="31" l="1"/>
  <c r="G87" i="31"/>
  <c r="G79" i="31"/>
  <c r="G54" i="31"/>
  <c r="G46" i="31"/>
  <c r="G128" i="31"/>
  <c r="G112" i="31"/>
  <c r="G33" i="31"/>
  <c r="G120" i="31"/>
  <c r="G47" i="31"/>
  <c r="G48" i="31"/>
  <c r="G49" i="31"/>
  <c r="G75" i="31"/>
  <c r="G84" i="31"/>
  <c r="G85" i="31"/>
  <c r="G72" i="31"/>
  <c r="G73" i="31"/>
  <c r="G74" i="31"/>
  <c r="G83" i="31"/>
  <c r="G109" i="31"/>
  <c r="G110" i="31"/>
  <c r="G39" i="31"/>
  <c r="G80" i="31"/>
  <c r="G81" i="31"/>
  <c r="G82" i="31"/>
  <c r="G91" i="31"/>
  <c r="G117" i="31"/>
  <c r="G118" i="31"/>
  <c r="G45" i="31"/>
  <c r="G88" i="31"/>
  <c r="G89" i="31"/>
  <c r="G90" i="31"/>
  <c r="G116" i="31"/>
  <c r="G125" i="31"/>
  <c r="D14" i="31"/>
  <c r="G126" i="31"/>
  <c r="G53" i="31"/>
  <c r="G122" i="31"/>
  <c r="G123" i="31"/>
  <c r="D17" i="31"/>
  <c r="G43" i="31"/>
  <c r="G44" i="31"/>
  <c r="G35" i="31"/>
  <c r="G51" i="31"/>
  <c r="G40" i="31"/>
  <c r="G50" i="31"/>
  <c r="G113" i="31"/>
  <c r="G114" i="31"/>
  <c r="G115" i="31"/>
  <c r="G124" i="31"/>
  <c r="G37" i="31"/>
  <c r="G38" i="31"/>
  <c r="G78" i="31"/>
  <c r="G121" i="31"/>
  <c r="G86" i="31"/>
  <c r="G36" i="31"/>
  <c r="D12" i="31"/>
  <c r="G52" i="31"/>
  <c r="G111" i="31"/>
  <c r="G41" i="31"/>
  <c r="G42" i="31"/>
  <c r="G76" i="31"/>
  <c r="G77" i="31"/>
  <c r="G119" i="31"/>
  <c r="G94" i="30"/>
  <c r="G86" i="30"/>
  <c r="G78" i="30"/>
  <c r="G70" i="30"/>
  <c r="G62" i="30"/>
  <c r="G54" i="30"/>
  <c r="G46" i="30"/>
  <c r="G33" i="30"/>
  <c r="G64" i="30"/>
  <c r="D17" i="30"/>
  <c r="G55" i="30"/>
  <c r="G93" i="30"/>
  <c r="G85" i="30"/>
  <c r="G77" i="30"/>
  <c r="G69" i="30"/>
  <c r="G61" i="30"/>
  <c r="G53" i="30"/>
  <c r="G45" i="30"/>
  <c r="G39" i="30"/>
  <c r="G41" i="30"/>
  <c r="G47" i="30"/>
  <c r="G92" i="30"/>
  <c r="G84" i="30"/>
  <c r="G76" i="30"/>
  <c r="G68" i="30"/>
  <c r="G60" i="30"/>
  <c r="G52" i="30"/>
  <c r="G44" i="30"/>
  <c r="G38" i="30"/>
  <c r="D14" i="30"/>
  <c r="G80" i="30"/>
  <c r="G71" i="30"/>
  <c r="G91" i="30"/>
  <c r="G83" i="30"/>
  <c r="G75" i="30"/>
  <c r="G67" i="30"/>
  <c r="G59" i="30"/>
  <c r="G51" i="30"/>
  <c r="G43" i="30"/>
  <c r="G37" i="30"/>
  <c r="G88" i="30"/>
  <c r="G56" i="30"/>
  <c r="G63" i="30"/>
  <c r="G40" i="30"/>
  <c r="G90" i="30"/>
  <c r="G82" i="30"/>
  <c r="G74" i="30"/>
  <c r="G66" i="30"/>
  <c r="G58" i="30"/>
  <c r="G50" i="30"/>
  <c r="D12" i="30"/>
  <c r="G48" i="30"/>
  <c r="G79" i="30"/>
  <c r="G89" i="30"/>
  <c r="G81" i="30"/>
  <c r="G73" i="30"/>
  <c r="G65" i="30"/>
  <c r="G57" i="30"/>
  <c r="G49" i="30"/>
  <c r="G42" i="30"/>
  <c r="G36" i="30"/>
  <c r="G72" i="30"/>
  <c r="G35" i="30"/>
  <c r="G87" i="30"/>
  <c r="G148" i="29"/>
  <c r="G140" i="29"/>
  <c r="G132" i="29"/>
  <c r="G124" i="29"/>
  <c r="G116" i="29"/>
  <c r="G108" i="29"/>
  <c r="G100" i="29"/>
  <c r="G154" i="29"/>
  <c r="G146" i="29"/>
  <c r="G138" i="29"/>
  <c r="G130" i="29"/>
  <c r="G122" i="29"/>
  <c r="G114" i="29"/>
  <c r="G106" i="29"/>
  <c r="G98" i="29"/>
  <c r="G153" i="29"/>
  <c r="G145" i="29"/>
  <c r="G129" i="29"/>
  <c r="G113" i="29"/>
  <c r="G105" i="29"/>
  <c r="G142" i="29"/>
  <c r="G126" i="29"/>
  <c r="G102" i="29"/>
  <c r="G141" i="29"/>
  <c r="G109" i="29"/>
  <c r="D16" i="29"/>
  <c r="G147" i="29"/>
  <c r="G139" i="29"/>
  <c r="G131" i="29"/>
  <c r="G123" i="29"/>
  <c r="G115" i="29"/>
  <c r="G107" i="29"/>
  <c r="G99" i="29"/>
  <c r="G137" i="29"/>
  <c r="G121" i="29"/>
  <c r="G97" i="29"/>
  <c r="G150" i="29"/>
  <c r="G134" i="29"/>
  <c r="G110" i="29"/>
  <c r="G149" i="29"/>
  <c r="G133" i="29"/>
  <c r="G117" i="29"/>
  <c r="G152" i="29"/>
  <c r="G144" i="29"/>
  <c r="G136" i="29"/>
  <c r="G128" i="29"/>
  <c r="G120" i="29"/>
  <c r="G112" i="29"/>
  <c r="G104" i="29"/>
  <c r="G96" i="29"/>
  <c r="G151" i="29"/>
  <c r="G143" i="29"/>
  <c r="G135" i="29"/>
  <c r="G127" i="29"/>
  <c r="G119" i="29"/>
  <c r="G111" i="29"/>
  <c r="G103" i="29"/>
  <c r="G95" i="29"/>
  <c r="G118" i="29"/>
  <c r="D20" i="29"/>
  <c r="G125" i="29"/>
  <c r="G101" i="29"/>
  <c r="G31" i="31" l="1"/>
  <c r="G25" i="31"/>
  <c r="G30" i="31"/>
  <c r="G29" i="31"/>
  <c r="D10" i="31"/>
  <c r="G27" i="31"/>
  <c r="G26" i="31"/>
  <c r="G28" i="31"/>
  <c r="G26" i="30"/>
  <c r="G31" i="30"/>
  <c r="G25" i="30"/>
  <c r="G30" i="30"/>
  <c r="G29" i="30"/>
  <c r="D10" i="30"/>
  <c r="G27" i="30"/>
  <c r="G28" i="30"/>
  <c r="G92" i="29"/>
  <c r="G84" i="29"/>
  <c r="G76" i="29"/>
  <c r="G68" i="29"/>
  <c r="G60" i="29"/>
  <c r="G52" i="29"/>
  <c r="G44" i="29"/>
  <c r="G38" i="29"/>
  <c r="D14" i="29"/>
  <c r="G90" i="29"/>
  <c r="G82" i="29"/>
  <c r="G74" i="29"/>
  <c r="G66" i="29"/>
  <c r="G58" i="29"/>
  <c r="G50" i="29"/>
  <c r="D12" i="29"/>
  <c r="G89" i="29"/>
  <c r="G73" i="29"/>
  <c r="G65" i="29"/>
  <c r="G49" i="29"/>
  <c r="G36" i="29"/>
  <c r="G86" i="29"/>
  <c r="G62" i="29"/>
  <c r="G85" i="29"/>
  <c r="G53" i="29"/>
  <c r="G91" i="29"/>
  <c r="G83" i="29"/>
  <c r="G75" i="29"/>
  <c r="G67" i="29"/>
  <c r="G59" i="29"/>
  <c r="G51" i="29"/>
  <c r="G43" i="29"/>
  <c r="G37" i="29"/>
  <c r="G81" i="29"/>
  <c r="G57" i="29"/>
  <c r="G42" i="29"/>
  <c r="G94" i="29"/>
  <c r="G70" i="29"/>
  <c r="G46" i="29"/>
  <c r="G93" i="29"/>
  <c r="G69" i="29"/>
  <c r="G45" i="29"/>
  <c r="G88" i="29"/>
  <c r="G80" i="29"/>
  <c r="G72" i="29"/>
  <c r="G64" i="29"/>
  <c r="G56" i="29"/>
  <c r="G48" i="29"/>
  <c r="G41" i="29"/>
  <c r="G35" i="29"/>
  <c r="D17" i="29"/>
  <c r="G87" i="29"/>
  <c r="G79" i="29"/>
  <c r="G71" i="29"/>
  <c r="G63" i="29"/>
  <c r="G55" i="29"/>
  <c r="G47" i="29"/>
  <c r="G40" i="29"/>
  <c r="G78" i="29"/>
  <c r="G54" i="29"/>
  <c r="G33" i="29"/>
  <c r="G77" i="29"/>
  <c r="G61" i="29"/>
  <c r="G39" i="29"/>
  <c r="D3" i="21"/>
  <c r="D3" i="19"/>
  <c r="G196" i="21"/>
  <c r="G197" i="21"/>
  <c r="G198" i="21"/>
  <c r="G199" i="21"/>
  <c r="G200" i="21"/>
  <c r="G201" i="21"/>
  <c r="G202" i="21"/>
  <c r="G203" i="21"/>
  <c r="G204" i="21"/>
  <c r="G205" i="21"/>
  <c r="G206" i="21"/>
  <c r="G207" i="21"/>
  <c r="G208" i="21"/>
  <c r="G209" i="21"/>
  <c r="G210" i="21"/>
  <c r="G211" i="21"/>
  <c r="G212" i="21"/>
  <c r="G213" i="21"/>
  <c r="G214" i="21"/>
  <c r="G195" i="21"/>
  <c r="G176" i="21"/>
  <c r="G177" i="21"/>
  <c r="G178" i="21"/>
  <c r="G179" i="21"/>
  <c r="G180" i="21"/>
  <c r="G181" i="21"/>
  <c r="G182" i="21"/>
  <c r="G183" i="21"/>
  <c r="G184" i="21"/>
  <c r="G185" i="21"/>
  <c r="G186" i="21"/>
  <c r="G187" i="21"/>
  <c r="G188" i="21"/>
  <c r="G189" i="21"/>
  <c r="G190" i="21"/>
  <c r="G191" i="21"/>
  <c r="G192" i="21"/>
  <c r="G193" i="21"/>
  <c r="G194" i="21"/>
  <c r="G175" i="21"/>
  <c r="G156" i="21"/>
  <c r="G157" i="21"/>
  <c r="G158" i="21"/>
  <c r="G159" i="21"/>
  <c r="G160" i="21"/>
  <c r="G161" i="21"/>
  <c r="G162" i="21"/>
  <c r="G163" i="21"/>
  <c r="G164" i="21"/>
  <c r="G165" i="21"/>
  <c r="G166" i="21"/>
  <c r="G167" i="21"/>
  <c r="G168" i="21"/>
  <c r="G169" i="21"/>
  <c r="G170" i="21"/>
  <c r="G171" i="21"/>
  <c r="G172" i="21"/>
  <c r="G173" i="21"/>
  <c r="G174" i="21"/>
  <c r="G155" i="21"/>
  <c r="G136" i="21"/>
  <c r="G137" i="21"/>
  <c r="G138" i="21"/>
  <c r="G139" i="21"/>
  <c r="G140" i="21"/>
  <c r="G141" i="21"/>
  <c r="G142" i="21"/>
  <c r="G143" i="21"/>
  <c r="G144" i="21"/>
  <c r="G145" i="21"/>
  <c r="G146" i="21"/>
  <c r="G147" i="21"/>
  <c r="G148" i="21"/>
  <c r="G149" i="21"/>
  <c r="G150" i="21"/>
  <c r="G151" i="21"/>
  <c r="G152" i="21"/>
  <c r="G153" i="21"/>
  <c r="G154" i="21"/>
  <c r="G135" i="21"/>
  <c r="G116" i="21"/>
  <c r="G117" i="21"/>
  <c r="G118" i="21"/>
  <c r="G119" i="21"/>
  <c r="G120" i="21"/>
  <c r="G121" i="21"/>
  <c r="G122" i="21"/>
  <c r="G123" i="21"/>
  <c r="G124" i="21"/>
  <c r="G125" i="21"/>
  <c r="G126" i="21"/>
  <c r="G127" i="21"/>
  <c r="G128" i="21"/>
  <c r="G129" i="21"/>
  <c r="G130" i="21"/>
  <c r="G131" i="21"/>
  <c r="G132" i="21"/>
  <c r="G133" i="21"/>
  <c r="G134" i="21"/>
  <c r="G115" i="21"/>
  <c r="G96" i="21"/>
  <c r="G97" i="21"/>
  <c r="G98" i="21"/>
  <c r="G99" i="21"/>
  <c r="G100" i="21"/>
  <c r="G101" i="21"/>
  <c r="G102" i="21"/>
  <c r="G103" i="21"/>
  <c r="G104" i="21"/>
  <c r="G105" i="21"/>
  <c r="G106" i="21"/>
  <c r="G107" i="21"/>
  <c r="G108" i="21"/>
  <c r="G109" i="21"/>
  <c r="G110" i="21"/>
  <c r="G111" i="21"/>
  <c r="G112" i="21"/>
  <c r="G113" i="21"/>
  <c r="G114" i="21"/>
  <c r="G95" i="21"/>
  <c r="D22" i="21"/>
  <c r="A10" i="21"/>
  <c r="C25" i="21"/>
  <c r="C20" i="21"/>
  <c r="C43" i="21"/>
  <c r="C34" i="21"/>
  <c r="C28" i="21"/>
  <c r="C17" i="21"/>
  <c r="C23" i="19"/>
  <c r="C40" i="21"/>
  <c r="C31" i="21"/>
  <c r="C37" i="21"/>
  <c r="C23" i="21"/>
  <c r="G16" i="31" l="1"/>
  <c r="G19" i="31"/>
  <c r="G18" i="31"/>
  <c r="G21" i="31"/>
  <c r="G17" i="31"/>
  <c r="G20" i="31"/>
  <c r="D8" i="31"/>
  <c r="G16" i="30"/>
  <c r="D8" i="30"/>
  <c r="G19" i="30"/>
  <c r="G20" i="30"/>
  <c r="G21" i="30"/>
  <c r="G18" i="30"/>
  <c r="G17" i="30"/>
  <c r="G29" i="29"/>
  <c r="G31" i="29"/>
  <c r="G30" i="29"/>
  <c r="G28" i="29"/>
  <c r="G26" i="29"/>
  <c r="G25" i="29"/>
  <c r="D10" i="29"/>
  <c r="G27" i="29"/>
  <c r="D19" i="21"/>
  <c r="D23" i="21"/>
  <c r="E7" i="10"/>
  <c r="D22" i="19"/>
  <c r="G10" i="31" l="1"/>
  <c r="G12" i="31"/>
  <c r="D3" i="31"/>
  <c r="G12" i="30"/>
  <c r="G10" i="30"/>
  <c r="D3" i="30"/>
  <c r="G19" i="29"/>
  <c r="G18" i="29"/>
  <c r="G17" i="29"/>
  <c r="G16" i="29"/>
  <c r="D8" i="29"/>
  <c r="G21" i="29"/>
  <c r="G20" i="29"/>
  <c r="D16" i="21"/>
  <c r="D20" i="21"/>
  <c r="G124" i="19"/>
  <c r="G123" i="19"/>
  <c r="G122" i="19"/>
  <c r="G121" i="19"/>
  <c r="G120" i="19"/>
  <c r="G119" i="19"/>
  <c r="G118" i="19"/>
  <c r="G117" i="19"/>
  <c r="G116" i="19"/>
  <c r="G115" i="19"/>
  <c r="G114" i="19"/>
  <c r="G113" i="19"/>
  <c r="G112" i="19"/>
  <c r="G111" i="19"/>
  <c r="G110" i="19"/>
  <c r="G109" i="19"/>
  <c r="G108" i="19"/>
  <c r="G107" i="19"/>
  <c r="G106" i="19"/>
  <c r="G105" i="19"/>
  <c r="G104" i="19"/>
  <c r="G103" i="19"/>
  <c r="G102" i="19"/>
  <c r="G101" i="19"/>
  <c r="G100" i="19"/>
  <c r="G99" i="19"/>
  <c r="G98" i="19"/>
  <c r="G97" i="19"/>
  <c r="G96" i="19"/>
  <c r="G95" i="19"/>
  <c r="G94" i="19"/>
  <c r="G93" i="19"/>
  <c r="G92" i="19"/>
  <c r="G91" i="19"/>
  <c r="G90" i="19"/>
  <c r="G89" i="19"/>
  <c r="G88" i="19"/>
  <c r="G87" i="19"/>
  <c r="G86" i="19"/>
  <c r="G85" i="19"/>
  <c r="G84" i="19"/>
  <c r="G83" i="19"/>
  <c r="G82" i="19"/>
  <c r="G81" i="19"/>
  <c r="G80" i="19"/>
  <c r="G79" i="19"/>
  <c r="G78" i="19"/>
  <c r="G77" i="19"/>
  <c r="G76" i="19"/>
  <c r="G75" i="19"/>
  <c r="G74" i="19"/>
  <c r="G73" i="19"/>
  <c r="G72" i="19"/>
  <c r="G71" i="19"/>
  <c r="G67" i="19"/>
  <c r="A10" i="19"/>
  <c r="C28" i="19"/>
  <c r="C34" i="19"/>
  <c r="C43" i="19"/>
  <c r="C25" i="19"/>
  <c r="C31" i="19"/>
  <c r="C40" i="19"/>
  <c r="C37" i="19"/>
  <c r="C20" i="19"/>
  <c r="G12" i="29" l="1"/>
  <c r="G10" i="29"/>
  <c r="D3" i="29"/>
  <c r="G81" i="21"/>
  <c r="G89" i="21"/>
  <c r="G57" i="21"/>
  <c r="G65" i="21"/>
  <c r="G73" i="21"/>
  <c r="G41" i="21"/>
  <c r="G49" i="21"/>
  <c r="G91" i="21"/>
  <c r="G67" i="21"/>
  <c r="G43" i="21"/>
  <c r="G51" i="21"/>
  <c r="G76" i="21"/>
  <c r="G92" i="21"/>
  <c r="G60" i="21"/>
  <c r="G68" i="21"/>
  <c r="G44" i="21"/>
  <c r="G85" i="21"/>
  <c r="G37" i="21"/>
  <c r="G53" i="21"/>
  <c r="G87" i="21"/>
  <c r="G71" i="21"/>
  <c r="G47" i="21"/>
  <c r="G80" i="21"/>
  <c r="G64" i="21"/>
  <c r="G40" i="21"/>
  <c r="G82" i="21"/>
  <c r="G90" i="21"/>
  <c r="G58" i="21"/>
  <c r="G66" i="21"/>
  <c r="G74" i="21"/>
  <c r="G42" i="21"/>
  <c r="G50" i="21"/>
  <c r="G83" i="21"/>
  <c r="G59" i="21"/>
  <c r="G55" i="21"/>
  <c r="G84" i="21"/>
  <c r="G36" i="21"/>
  <c r="G52" i="21"/>
  <c r="G77" i="21"/>
  <c r="G93" i="21"/>
  <c r="G61" i="21"/>
  <c r="G69" i="21"/>
  <c r="G45" i="21"/>
  <c r="G78" i="21"/>
  <c r="G86" i="21"/>
  <c r="G94" i="21"/>
  <c r="G62" i="21"/>
  <c r="G70" i="21"/>
  <c r="G38" i="21"/>
  <c r="G46" i="21"/>
  <c r="G54" i="21"/>
  <c r="G79" i="21"/>
  <c r="G75" i="21"/>
  <c r="G63" i="21"/>
  <c r="G39" i="21"/>
  <c r="G88" i="21"/>
  <c r="G56" i="21"/>
  <c r="G72" i="21"/>
  <c r="G48" i="21"/>
  <c r="D12" i="21"/>
  <c r="G35" i="21"/>
  <c r="D14" i="21"/>
  <c r="D17" i="21"/>
  <c r="G33" i="21"/>
  <c r="G61" i="19"/>
  <c r="G68" i="19"/>
  <c r="G56" i="19"/>
  <c r="G69" i="19"/>
  <c r="G53" i="19"/>
  <c r="G60" i="19"/>
  <c r="G64" i="19"/>
  <c r="G54" i="19"/>
  <c r="G62" i="19"/>
  <c r="G70" i="19"/>
  <c r="G55" i="19"/>
  <c r="G63" i="19"/>
  <c r="G57" i="19"/>
  <c r="G65" i="19"/>
  <c r="G58" i="19"/>
  <c r="G66" i="19"/>
  <c r="D19" i="19"/>
  <c r="G59" i="19"/>
  <c r="G30" i="21" l="1"/>
  <c r="G29" i="21"/>
  <c r="D10" i="21"/>
  <c r="G28" i="21"/>
  <c r="G25" i="21"/>
  <c r="G27" i="21"/>
  <c r="G26" i="21"/>
  <c r="G31" i="21"/>
  <c r="G51" i="19"/>
  <c r="G48" i="19"/>
  <c r="G50" i="19"/>
  <c r="G52" i="19"/>
  <c r="G49" i="19"/>
  <c r="G44" i="19"/>
  <c r="G47" i="19"/>
  <c r="G45" i="19"/>
  <c r="D16" i="19"/>
  <c r="G46" i="19"/>
  <c r="G18" i="21" l="1"/>
  <c r="G21" i="21"/>
  <c r="D8" i="21"/>
  <c r="G17" i="21"/>
  <c r="G20" i="21"/>
  <c r="G16" i="21"/>
  <c r="G19" i="21"/>
  <c r="G43" i="19"/>
  <c r="G37" i="19"/>
  <c r="D14" i="19"/>
  <c r="G41" i="19"/>
  <c r="G35" i="19"/>
  <c r="G38" i="19"/>
  <c r="G42" i="19"/>
  <c r="G36" i="19"/>
  <c r="D12" i="19"/>
  <c r="G40" i="19"/>
  <c r="G39" i="19"/>
  <c r="G33" i="19"/>
  <c r="G12" i="21" l="1"/>
  <c r="G10" i="21"/>
  <c r="G30" i="19"/>
  <c r="G29" i="19"/>
  <c r="G28" i="19"/>
  <c r="G27" i="19"/>
  <c r="G25" i="19"/>
  <c r="G26" i="19"/>
  <c r="D10" i="19"/>
  <c r="G31" i="19"/>
  <c r="G8" i="21" l="1"/>
  <c r="G7" i="21"/>
  <c r="D8" i="19"/>
  <c r="G21" i="19"/>
  <c r="G18" i="19"/>
  <c r="G17" i="19"/>
  <c r="G20" i="19"/>
  <c r="G16" i="19"/>
  <c r="G19" i="19"/>
  <c r="G5" i="21" l="1"/>
  <c r="G4" i="21"/>
  <c r="G12" i="19"/>
  <c r="G10" i="19"/>
  <c r="G7" i="19" l="1"/>
  <c r="G8" i="19"/>
  <c r="G5" i="19" l="1"/>
  <c r="G4" i="19"/>
  <c r="E8" i="10" l="1"/>
  <c r="C7" i="6"/>
  <c r="E7" i="6" s="1"/>
  <c r="C8" i="6"/>
  <c r="E8" i="6" s="1"/>
  <c r="C9" i="6"/>
  <c r="E9" i="6" s="1"/>
  <c r="C10" i="6"/>
  <c r="E10" i="6" s="1"/>
  <c r="C11" i="6"/>
  <c r="D11" i="6" s="1"/>
  <c r="C12" i="6"/>
  <c r="D12" i="6" s="1"/>
  <c r="C13" i="6"/>
  <c r="E13" i="6" s="1"/>
  <c r="C14" i="6"/>
  <c r="D14" i="6" s="1"/>
  <c r="C15" i="6"/>
  <c r="E15" i="6" s="1"/>
  <c r="C18" i="6"/>
  <c r="D18" i="6" s="1"/>
  <c r="C19" i="6"/>
  <c r="D19" i="6" s="1"/>
  <c r="C20" i="6"/>
  <c r="D20" i="6" s="1"/>
  <c r="C21" i="6"/>
  <c r="E21" i="6" s="1"/>
  <c r="C22" i="6"/>
  <c r="E22" i="6" s="1"/>
  <c r="C23" i="6"/>
  <c r="D23" i="6" s="1"/>
  <c r="C24" i="6"/>
  <c r="E24" i="6" s="1"/>
  <c r="C25" i="6"/>
  <c r="E25" i="6" s="1"/>
  <c r="C26" i="6"/>
  <c r="D26" i="6" s="1"/>
  <c r="C27" i="6"/>
  <c r="E27" i="6" s="1"/>
  <c r="C6" i="6"/>
  <c r="E6" i="6" s="1"/>
  <c r="F10" i="6" l="1"/>
  <c r="G10" i="6" s="1"/>
  <c r="I10" i="6"/>
  <c r="J10" i="6" s="1"/>
  <c r="F12" i="6"/>
  <c r="G12" i="6" s="1"/>
  <c r="I12" i="6"/>
  <c r="J12" i="6" s="1"/>
  <c r="D10" i="6"/>
  <c r="F9" i="6"/>
  <c r="G9" i="6" s="1"/>
  <c r="K12" i="6"/>
  <c r="E12" i="6"/>
  <c r="K10" i="6"/>
  <c r="H10" i="6"/>
  <c r="F15" i="6"/>
  <c r="I15" i="6"/>
  <c r="F14" i="6"/>
  <c r="I14" i="6"/>
  <c r="F13" i="6"/>
  <c r="I13" i="6"/>
  <c r="F11" i="6"/>
  <c r="E11" i="6"/>
  <c r="I11" i="6"/>
  <c r="I9" i="6"/>
  <c r="H9" i="6"/>
  <c r="F8" i="6"/>
  <c r="I8" i="6"/>
  <c r="I7" i="6"/>
  <c r="F7" i="6"/>
  <c r="F6" i="6"/>
  <c r="I6" i="6"/>
  <c r="I27" i="6"/>
  <c r="J27" i="6" s="1"/>
  <c r="D25" i="6"/>
  <c r="I25" i="6"/>
  <c r="D24" i="6"/>
  <c r="F27" i="6"/>
  <c r="I24" i="6"/>
  <c r="I26" i="6"/>
  <c r="F26" i="6"/>
  <c r="I23" i="6"/>
  <c r="E26" i="6"/>
  <c r="F25" i="6"/>
  <c r="F24" i="6"/>
  <c r="F23" i="6"/>
  <c r="F20" i="6"/>
  <c r="H20" i="6" s="1"/>
  <c r="F22" i="6"/>
  <c r="I22" i="6"/>
  <c r="I21" i="6"/>
  <c r="F21" i="6"/>
  <c r="E20" i="6"/>
  <c r="I20" i="6"/>
  <c r="F19" i="6"/>
  <c r="I19" i="6"/>
  <c r="E19" i="6"/>
  <c r="F18" i="6"/>
  <c r="I18" i="6"/>
  <c r="E18" i="6"/>
  <c r="D15" i="6"/>
  <c r="D9" i="6"/>
  <c r="D8" i="6"/>
  <c r="D6" i="6"/>
  <c r="D22" i="6"/>
  <c r="D13" i="6"/>
  <c r="D7" i="6"/>
  <c r="E23" i="6"/>
  <c r="D27" i="6"/>
  <c r="D21" i="6"/>
  <c r="E14" i="6"/>
  <c r="H12" i="6" l="1"/>
  <c r="K13" i="6"/>
  <c r="J13" i="6"/>
  <c r="G13" i="6"/>
  <c r="H13" i="6"/>
  <c r="J14" i="6"/>
  <c r="K14" i="6"/>
  <c r="H15" i="6"/>
  <c r="G15" i="6"/>
  <c r="G14" i="6"/>
  <c r="H14" i="6"/>
  <c r="K15" i="6"/>
  <c r="J15" i="6"/>
  <c r="J11" i="6"/>
  <c r="K11" i="6"/>
  <c r="H11" i="6"/>
  <c r="G11" i="6"/>
  <c r="J9" i="6"/>
  <c r="K9" i="6"/>
  <c r="J8" i="6"/>
  <c r="K8" i="6"/>
  <c r="H8" i="6"/>
  <c r="G8" i="6"/>
  <c r="G7" i="6"/>
  <c r="H7" i="6"/>
  <c r="K7" i="6"/>
  <c r="J7" i="6"/>
  <c r="G6" i="6"/>
  <c r="H6" i="6"/>
  <c r="K6" i="6"/>
  <c r="J6" i="6"/>
  <c r="K27" i="6"/>
  <c r="K26" i="6"/>
  <c r="J26" i="6"/>
  <c r="J23" i="6"/>
  <c r="K23" i="6"/>
  <c r="G23" i="6"/>
  <c r="H23" i="6"/>
  <c r="J24" i="6"/>
  <c r="K24" i="6"/>
  <c r="H27" i="6"/>
  <c r="G27" i="6"/>
  <c r="G26" i="6"/>
  <c r="H26" i="6"/>
  <c r="G20" i="6"/>
  <c r="G24" i="6"/>
  <c r="H24" i="6"/>
  <c r="G25" i="6"/>
  <c r="H25" i="6"/>
  <c r="J25" i="6"/>
  <c r="K25" i="6"/>
  <c r="H22" i="6"/>
  <c r="G22" i="6"/>
  <c r="K22" i="6"/>
  <c r="J22" i="6"/>
  <c r="H21" i="6"/>
  <c r="G21" i="6"/>
  <c r="K21" i="6"/>
  <c r="J21" i="6"/>
  <c r="J20" i="6"/>
  <c r="K20" i="6"/>
  <c r="K19" i="6"/>
  <c r="J19" i="6"/>
  <c r="H19" i="6"/>
  <c r="G19" i="6"/>
  <c r="J18" i="6"/>
  <c r="K18" i="6"/>
  <c r="G18" i="6"/>
  <c r="H18" i="6"/>
  <c r="C33" i="8" l="1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AA41" i="8"/>
  <c r="AB41" i="8"/>
  <c r="AC41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B43" i="8"/>
  <c r="AC43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33" i="8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33" i="7"/>
  <c r="E6" i="10" l="1"/>
  <c r="E5" i="10"/>
  <c r="E4" i="10"/>
  <c r="E3" i="10"/>
  <c r="E2" i="10"/>
</calcChain>
</file>

<file path=xl/sharedStrings.xml><?xml version="1.0" encoding="utf-8"?>
<sst xmlns="http://schemas.openxmlformats.org/spreadsheetml/2006/main" count="3715" uniqueCount="282">
  <si>
    <t>Cells in Bold or Italics need to remain the same.</t>
  </si>
  <si>
    <t>plot titles</t>
  </si>
  <si>
    <t>plot title</t>
  </si>
  <si>
    <t>Text in the cell below specifies the plot title at the top.</t>
  </si>
  <si>
    <t>plot axis</t>
  </si>
  <si>
    <t>Text in the cell below specifies the X-axis title.</t>
  </si>
  <si>
    <t>plot labels</t>
  </si>
  <si>
    <t>The table below species the labels along the Y-axis. Rows can be added as needed to specify as many rows in the figure as desired.</t>
  </si>
  <si>
    <t>plot series</t>
  </si>
  <si>
    <t>label</t>
  </si>
  <si>
    <t>Specifies the text to use to label the row in the figure</t>
  </si>
  <si>
    <t>row</t>
  </si>
  <si>
    <t>Specifies the row where the label should be located. Numbers start from the X-axis and work upwards.</t>
  </si>
  <si>
    <t>plot data</t>
  </si>
  <si>
    <t>font</t>
  </si>
  <si>
    <t>1 for regular, 2 for bold, 3 for italic.</t>
  </si>
  <si>
    <t>title</t>
  </si>
  <si>
    <t>type</t>
  </si>
  <si>
    <t>conc</t>
  </si>
  <si>
    <t>end</t>
  </si>
  <si>
    <t>note</t>
  </si>
  <si>
    <t>pch</t>
  </si>
  <si>
    <t>cex</t>
  </si>
  <si>
    <t>bg</t>
  </si>
  <si>
    <t>col</t>
  </si>
  <si>
    <t>lty</t>
  </si>
  <si>
    <t>lwd</t>
  </si>
  <si>
    <t>comment</t>
  </si>
  <si>
    <t>The table below specifies all the components of the figure. Each row of the table specifies one component of the figure.</t>
  </si>
  <si>
    <t>p</t>
  </si>
  <si>
    <t>Chum salmon CR</t>
  </si>
  <si>
    <t>Specifies the row where the component should be located. Numbers start from the X-axis and work upwards. Ignored for a vertical line.</t>
  </si>
  <si>
    <t>The component type; p for a point, v for a vertical line, h for a horizontal line.</t>
  </si>
  <si>
    <t>h</t>
  </si>
  <si>
    <t>axis</t>
  </si>
  <si>
    <t>Field Crops</t>
  </si>
  <si>
    <t>Specifies the concentration (starting X value) associated with the component.</t>
  </si>
  <si>
    <t>Concentration (ppb)</t>
  </si>
  <si>
    <t>Species the end of the component. For a horizontal line this is the end concentration. For a vertical line this can be the row where the line ends. Ignored for a point.</t>
  </si>
  <si>
    <t>The text to use to annotate the component.</t>
  </si>
  <si>
    <t>The point style. Many options are available. 21 is a filled circle. 22 is a filled square. 23 is a filled diamond. 24 is a filled up triangle. 25 is a filled down triangle. 3 is a plus/cross.</t>
  </si>
  <si>
    <t>Nursery</t>
  </si>
  <si>
    <t>The point size relative to the default (i.e. 1).</t>
  </si>
  <si>
    <t>The fill color for a point. Numerous colors can be specified by name. For example, "blue" and "darkblue" are options.</t>
  </si>
  <si>
    <t>The color for the line or point border.</t>
  </si>
  <si>
    <t>The line type; 1 for solid, 2 for dashed.</t>
  </si>
  <si>
    <t>The line width.</t>
  </si>
  <si>
    <t>For user comments. Not part of the plot.</t>
  </si>
  <si>
    <t>OR - Cropland</t>
  </si>
  <si>
    <t>WA - Cropland</t>
  </si>
  <si>
    <t>Direct Mortality</t>
  </si>
  <si>
    <t>LC50</t>
  </si>
  <si>
    <t>Growth</t>
  </si>
  <si>
    <t>gray</t>
  </si>
  <si>
    <t>horizontal line across plot</t>
  </si>
  <si>
    <t>Effect Concentrations</t>
  </si>
  <si>
    <t>Exposure Concentrations</t>
  </si>
  <si>
    <t>Scenario</t>
  </si>
  <si>
    <t>Corn</t>
  </si>
  <si>
    <t>Cotton</t>
  </si>
  <si>
    <t>Other Grains</t>
  </si>
  <si>
    <t>Pasture</t>
  </si>
  <si>
    <t>Soybeans</t>
  </si>
  <si>
    <t>Wheat</t>
  </si>
  <si>
    <t>Orchards and Vineyards</t>
  </si>
  <si>
    <t>Vegetables and Ground Fruit</t>
  </si>
  <si>
    <t>Other Crops</t>
  </si>
  <si>
    <t>Other RowCrops</t>
  </si>
  <si>
    <t>Vegetable Crops</t>
  </si>
  <si>
    <t>Fruit and Nuts</t>
  </si>
  <si>
    <t>Mint</t>
  </si>
  <si>
    <t>CA - Containerized Nursery</t>
  </si>
  <si>
    <t>ID - Potato</t>
  </si>
  <si>
    <t>ID - Cropland</t>
  </si>
  <si>
    <t>Chum salmon HCSR</t>
  </si>
  <si>
    <t>Chinook salmon CC</t>
  </si>
  <si>
    <t>Chinook salmon CVSR</t>
  </si>
  <si>
    <t>Chinook salmon LCR</t>
  </si>
  <si>
    <t>Chinook salmon PS</t>
  </si>
  <si>
    <t>Chinook salmon UCRSR</t>
  </si>
  <si>
    <t>Chinook salmon UWR</t>
  </si>
  <si>
    <t>Coho salmon OC</t>
  </si>
  <si>
    <t>Steelhead CCV</t>
  </si>
  <si>
    <t>Steelhead CCC</t>
  </si>
  <si>
    <t>Steelhead LCR</t>
  </si>
  <si>
    <t>Steelhead MCR</t>
  </si>
  <si>
    <t>Steelhead NC</t>
  </si>
  <si>
    <t>Steelhead SRB</t>
  </si>
  <si>
    <t>Steelhead SCCC</t>
  </si>
  <si>
    <t>Steelhead SC</t>
  </si>
  <si>
    <t>Steelhead UCR</t>
  </si>
  <si>
    <t>Steelhead UWR</t>
  </si>
  <si>
    <t>Total Acres</t>
  </si>
  <si>
    <t>Rice</t>
  </si>
  <si>
    <t>Cattle Ear Tag</t>
  </si>
  <si>
    <t>Developed</t>
  </si>
  <si>
    <t>Managed Forests</t>
  </si>
  <si>
    <t>Nurseries</t>
  </si>
  <si>
    <t>Open Space Developed</t>
  </si>
  <si>
    <t>Right of Way</t>
  </si>
  <si>
    <t>CullPiles</t>
  </si>
  <si>
    <t>Cultivated</t>
  </si>
  <si>
    <t>NonCultivated</t>
  </si>
  <si>
    <t>Pine seed orchards</t>
  </si>
  <si>
    <t>Christmas Trees</t>
  </si>
  <si>
    <t>Golfcourses</t>
  </si>
  <si>
    <t>Mosquito Control</t>
  </si>
  <si>
    <t>Wide Area Use</t>
  </si>
  <si>
    <t>Mortality</t>
  </si>
  <si>
    <t>vascular 7-d</t>
  </si>
  <si>
    <t>Probit</t>
  </si>
  <si>
    <t>slope</t>
  </si>
  <si>
    <t>LCx</t>
  </si>
  <si>
    <t>x</t>
  </si>
  <si>
    <t>17a</t>
  </si>
  <si>
    <t>17b</t>
  </si>
  <si>
    <t>18a</t>
  </si>
  <si>
    <t>18b</t>
  </si>
  <si>
    <t>Chinook salmon SRWR</t>
  </si>
  <si>
    <t>Chinook salmon SRFR</t>
  </si>
  <si>
    <t>Chinook salmon SRSSR</t>
  </si>
  <si>
    <t>Coho salmon CCC</t>
  </si>
  <si>
    <t>Coho salmon LCR</t>
  </si>
  <si>
    <t>Coho salmon SONCC</t>
  </si>
  <si>
    <t>Sockeye OL</t>
  </si>
  <si>
    <t>Sockeye SR</t>
  </si>
  <si>
    <t>Steelhead PS</t>
  </si>
  <si>
    <t>Species</t>
  </si>
  <si>
    <t>Range</t>
  </si>
  <si>
    <t>17a, 17b</t>
  </si>
  <si>
    <t>18a, 18b</t>
  </si>
  <si>
    <t>17a, 17b, 18a</t>
  </si>
  <si>
    <t>Prey Abundance</t>
  </si>
  <si>
    <t>white</t>
  </si>
  <si>
    <t>black</t>
  </si>
  <si>
    <t>Habitat</t>
  </si>
  <si>
    <t>Acres</t>
  </si>
  <si>
    <t>v</t>
  </si>
  <si>
    <t>green algae 4-d</t>
  </si>
  <si>
    <t>a</t>
  </si>
  <si>
    <t>(lethargy, equilibrium)</t>
  </si>
  <si>
    <t>Behavior (96-hr)</t>
  </si>
  <si>
    <t>Aquatic Plants (EC25)</t>
  </si>
  <si>
    <t xml:space="preserve"> </t>
  </si>
  <si>
    <t>NE</t>
  </si>
  <si>
    <t>Field Study</t>
  </si>
  <si>
    <t>Rate</t>
  </si>
  <si>
    <t>Rate (lbs/acre)</t>
  </si>
  <si>
    <t>EEC (ppb)</t>
  </si>
  <si>
    <t>1,3-D</t>
  </si>
  <si>
    <t>chloropicrin</t>
  </si>
  <si>
    <t>Reductions in a bin due to time</t>
  </si>
  <si>
    <t>chloropricrin</t>
  </si>
  <si>
    <t>4-d/1-d</t>
  </si>
  <si>
    <t>21-d/1-d</t>
  </si>
  <si>
    <t>bin 0</t>
  </si>
  <si>
    <t>bin 2</t>
  </si>
  <si>
    <t>bin 5</t>
  </si>
  <si>
    <t>bin 6</t>
  </si>
  <si>
    <t>bin 7</t>
  </si>
  <si>
    <t>Reductions to a TWA due to a bin</t>
  </si>
  <si>
    <t>Bin 2/Bin 0</t>
  </si>
  <si>
    <t>Bin 5/Bin 0</t>
  </si>
  <si>
    <t>Bin 6/Bin 0</t>
  </si>
  <si>
    <t>Bin 7/Bin 0</t>
  </si>
  <si>
    <t>1-d TWA</t>
  </si>
  <si>
    <t>4-d TWA</t>
  </si>
  <si>
    <t>21-d TWA</t>
  </si>
  <si>
    <t>1-d</t>
  </si>
  <si>
    <t>Bin 0</t>
  </si>
  <si>
    <t>4-d</t>
  </si>
  <si>
    <t>21-d</t>
  </si>
  <si>
    <t>Bin 2</t>
  </si>
  <si>
    <t>Bin 7</t>
  </si>
  <si>
    <t>Apply conversion factors</t>
  </si>
  <si>
    <t>Field Crops_0_1d</t>
  </si>
  <si>
    <t>Field Crops_0_4d</t>
  </si>
  <si>
    <t>Field Crops_0_21d</t>
  </si>
  <si>
    <t>Field Crops_2_1d</t>
  </si>
  <si>
    <t>Field Crops_2_4d</t>
  </si>
  <si>
    <t>Field Crops_2_21d</t>
  </si>
  <si>
    <t>Field Crops_7_1d</t>
  </si>
  <si>
    <t>Field Crops_7_4d</t>
  </si>
  <si>
    <t>Field Crops_7_21d</t>
  </si>
  <si>
    <t>Fruit and Nut_0_1d</t>
  </si>
  <si>
    <t>Fruit and Nut_0_4d</t>
  </si>
  <si>
    <t>Fruit and Nut_0_21d</t>
  </si>
  <si>
    <t>Fruit and Nut_2_1d</t>
  </si>
  <si>
    <t>Fruit and Nut_2_4d</t>
  </si>
  <si>
    <t>Fruit and Nut_2_21d</t>
  </si>
  <si>
    <t>Fruit and Nut_7_1d</t>
  </si>
  <si>
    <t>Fruit and Nut_7_4d</t>
  </si>
  <si>
    <t>Fruit and Nut_7_21d</t>
  </si>
  <si>
    <t>Vegetables_0_4d</t>
  </si>
  <si>
    <t>Vegetables_0_21d</t>
  </si>
  <si>
    <t>Vegetables_2_1d</t>
  </si>
  <si>
    <t>Vegetables_2_4d</t>
  </si>
  <si>
    <t>Vegetables_2_21d</t>
  </si>
  <si>
    <t>Vegetables_7_1d</t>
  </si>
  <si>
    <t>Vegetables_7_4d</t>
  </si>
  <si>
    <t>Vegetables_7_21d</t>
  </si>
  <si>
    <t>Vegetables_0_1d</t>
  </si>
  <si>
    <t>Mint_0_1d</t>
  </si>
  <si>
    <t>Mint_0_4d</t>
  </si>
  <si>
    <t>Mint_0_21d</t>
  </si>
  <si>
    <t>Mint_2_1d</t>
  </si>
  <si>
    <t>Mint_2_4d</t>
  </si>
  <si>
    <t>Mint_2_21d</t>
  </si>
  <si>
    <t>Mint_7_1d</t>
  </si>
  <si>
    <t>Mint_7_4d</t>
  </si>
  <si>
    <t>Mint_7_21d</t>
  </si>
  <si>
    <t>OR - Cropland_0_1d</t>
  </si>
  <si>
    <t>OR - Cropland_0_4d</t>
  </si>
  <si>
    <t>OR - Cropland_0_21d</t>
  </si>
  <si>
    <t>OR - Cropland_2_1d</t>
  </si>
  <si>
    <t>OR - Cropland_2_4d</t>
  </si>
  <si>
    <t>OR - Cropland_2_21d</t>
  </si>
  <si>
    <t>OR - Cropland_7_1d</t>
  </si>
  <si>
    <t>OR - Cropland_7_4d</t>
  </si>
  <si>
    <t>OR - Cropland_7_21d</t>
  </si>
  <si>
    <t>WA - Cropland_0_1d</t>
  </si>
  <si>
    <t>WA - Cropland_0_4d</t>
  </si>
  <si>
    <t>WA - Cropland_0_21d</t>
  </si>
  <si>
    <t>WA - Cropland_2_1d</t>
  </si>
  <si>
    <t>WA - Cropland_2_4d</t>
  </si>
  <si>
    <t>WA - Cropland_2_21d</t>
  </si>
  <si>
    <t>WA - Cropland_7_1d</t>
  </si>
  <si>
    <t>WA - Cropland_7_4d</t>
  </si>
  <si>
    <t>WA - Cropland_7_21d</t>
  </si>
  <si>
    <t>ID - Cropland_0_1d</t>
  </si>
  <si>
    <t>ID - Cropland_0_4d</t>
  </si>
  <si>
    <t>ID - Cropland_0_21d</t>
  </si>
  <si>
    <t>ID - Cropland_2_1d</t>
  </si>
  <si>
    <t>ID - Cropland_2_4d</t>
  </si>
  <si>
    <t>ID - Cropland_2_21d</t>
  </si>
  <si>
    <t>ID - Cropland_7_1d</t>
  </si>
  <si>
    <t>ID - Cropland_7_4d</t>
  </si>
  <si>
    <t>ID - Cropland_7_21d</t>
  </si>
  <si>
    <t>CA - Nursery_0_1d</t>
  </si>
  <si>
    <t>CA - Nursery_0_4d</t>
  </si>
  <si>
    <t>CA - Nursery_0_21d</t>
  </si>
  <si>
    <t>CA - Nursery_2_1d</t>
  </si>
  <si>
    <t>CA - Nursery_2_4d</t>
  </si>
  <si>
    <t>CA - Nursery_2_21d</t>
  </si>
  <si>
    <t>CA - Nursery_7_1d</t>
  </si>
  <si>
    <t>CA - Nursery_7_4d</t>
  </si>
  <si>
    <t>CA - Nursery_7_21d</t>
  </si>
  <si>
    <t>ID - Potato_0_1d</t>
  </si>
  <si>
    <t>ID - Potato_0_4d</t>
  </si>
  <si>
    <t>ID - Potato_0_21d</t>
  </si>
  <si>
    <t>ID - Potato_2_1d</t>
  </si>
  <si>
    <t>ID - Potato_2_4d</t>
  </si>
  <si>
    <t>ID - Potato_2_21d</t>
  </si>
  <si>
    <t>ID - Potato_7_1d</t>
  </si>
  <si>
    <t>ID - Potato_7_4d</t>
  </si>
  <si>
    <t>ID - Potato_7_21d</t>
  </si>
  <si>
    <t>Nursery_0_1d</t>
  </si>
  <si>
    <t>Nursery_0_4d</t>
  </si>
  <si>
    <t>Nursery_0_21d</t>
  </si>
  <si>
    <t>Nursery_2_1d</t>
  </si>
  <si>
    <t>Nursery_2_4d</t>
  </si>
  <si>
    <t>Nursery_2_21d</t>
  </si>
  <si>
    <t>Nursery_7_1d</t>
  </si>
  <si>
    <t>Nursery_7_4d</t>
  </si>
  <si>
    <t>Nursery_7_21d</t>
  </si>
  <si>
    <t>acute</t>
  </si>
  <si>
    <t>Vegetables and Mint</t>
  </si>
  <si>
    <t>Chloropicrin All Max Labels in Field Crops</t>
  </si>
  <si>
    <t>Chloropicrin All Max Labels in Fruit and Nuts</t>
  </si>
  <si>
    <t>Chloropicrin All Max Labels in Nursery</t>
  </si>
  <si>
    <t>Chloropicrin concentration (ppb)</t>
  </si>
  <si>
    <t>Bin 0 (direct runoff)</t>
  </si>
  <si>
    <t>Bin 2 (low flow, low volume)</t>
  </si>
  <si>
    <t>Bin 7 (static, large volume)</t>
  </si>
  <si>
    <t>Fish Mortality</t>
  </si>
  <si>
    <t>Invertabrate Abundance</t>
  </si>
  <si>
    <t>Invertebrate Abundance</t>
  </si>
  <si>
    <t>All Use Sites</t>
  </si>
  <si>
    <t>R Path</t>
  </si>
  <si>
    <t>C:\Program Files\R\R-3.5.1\bin\Rscript.exe</t>
  </si>
  <si>
    <t>R Script</t>
  </si>
  <si>
    <t>C:\Pesticide Consultation\Risk Plots\Rplotting2A.R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</si>
</sst>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i/>
      <sz val="12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11" fontId="9" fillId="0" borderId="0" xfId="0" applyNumberFormat="1" applyFont="1"/>
    <xf numFmtId="0" fontId="10" fillId="0" borderId="0" xfId="0" applyFont="1"/>
    <xf numFmtId="0" fontId="0" fillId="0" borderId="0" xfId="0"/>
    <xf numFmtId="11" fontId="0" fillId="0" borderId="0" xfId="0" applyNumberFormat="1"/>
    <xf numFmtId="0" fontId="11" fillId="0" borderId="0" xfId="0" applyFont="1"/>
    <xf numFmtId="0" fontId="11" fillId="0" borderId="0" xfId="0" applyFont="1" applyAlignment="1"/>
    <xf numFmtId="0" fontId="12" fillId="0" borderId="0" xfId="0" applyFont="1"/>
    <xf numFmtId="0" fontId="11" fillId="2" borderId="2" xfId="0" applyFont="1" applyFill="1" applyBorder="1"/>
    <xf numFmtId="0" fontId="13" fillId="0" borderId="0" xfId="0" applyFont="1"/>
    <xf numFmtId="0" fontId="14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3" fillId="2" borderId="2" xfId="0" applyFont="1" applyFill="1" applyBorder="1"/>
    <xf numFmtId="0" fontId="16" fillId="0" borderId="0" xfId="0" applyFont="1"/>
    <xf numFmtId="11" fontId="11" fillId="0" borderId="0" xfId="0" applyNumberFormat="1" applyFont="1"/>
    <xf numFmtId="0" fontId="16" fillId="0" borderId="1" xfId="0" applyFont="1" applyBorder="1" applyAlignment="1"/>
    <xf numFmtId="0" fontId="11" fillId="0" borderId="2" xfId="0" applyFont="1" applyBorder="1" applyAlignment="1"/>
    <xf numFmtId="0" fontId="11" fillId="0" borderId="0" xfId="0" applyFont="1" applyAlignment="1">
      <alignment horizontal="center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1" fillId="3" borderId="0" xfId="0" applyFont="1" applyFill="1" applyAlignment="1"/>
    <xf numFmtId="0" fontId="17" fillId="0" borderId="1" xfId="0" applyFont="1" applyBorder="1" applyAlignment="1"/>
    <xf numFmtId="0" fontId="7" fillId="0" borderId="0" xfId="0" applyFont="1"/>
    <xf numFmtId="0" fontId="19" fillId="0" borderId="0" xfId="0" applyFont="1" applyAlignment="1"/>
    <xf numFmtId="0" fontId="20" fillId="0" borderId="0" xfId="0" applyFont="1"/>
    <xf numFmtId="0" fontId="19" fillId="0" borderId="0" xfId="0" applyFont="1"/>
    <xf numFmtId="0" fontId="19" fillId="0" borderId="0" xfId="0" quotePrefix="1" applyFont="1"/>
    <xf numFmtId="0" fontId="20" fillId="0" borderId="0" xfId="0" applyFont="1" applyAlignment="1"/>
    <xf numFmtId="0" fontId="10" fillId="0" borderId="0" xfId="0" applyFont="1" applyAlignment="1"/>
    <xf numFmtId="0" fontId="10" fillId="0" borderId="1" xfId="0" applyFont="1" applyBorder="1" applyAlignment="1"/>
    <xf numFmtId="0" fontId="9" fillId="0" borderId="0" xfId="0" applyFont="1" applyAlignment="1"/>
    <xf numFmtId="0" fontId="9" fillId="0" borderId="1" xfId="0" applyFont="1" applyBorder="1" applyAlignment="1"/>
    <xf numFmtId="164" fontId="9" fillId="0" borderId="1" xfId="0" applyNumberFormat="1" applyFont="1" applyBorder="1" applyAlignment="1"/>
    <xf numFmtId="164" fontId="10" fillId="0" borderId="1" xfId="0" applyNumberFormat="1" applyFont="1" applyBorder="1" applyAlignment="1"/>
    <xf numFmtId="0" fontId="18" fillId="0" borderId="0" xfId="0" applyFont="1" applyAlignment="1"/>
    <xf numFmtId="2" fontId="19" fillId="0" borderId="0" xfId="0" applyNumberFormat="1" applyFont="1"/>
    <xf numFmtId="2" fontId="19" fillId="0" borderId="0" xfId="0" applyNumberFormat="1" applyFont="1" applyAlignment="1"/>
    <xf numFmtId="0" fontId="3" fillId="0" borderId="0" xfId="0" applyFont="1"/>
    <xf numFmtId="0" fontId="3" fillId="0" borderId="0" xfId="0" applyFont="1" applyAlignmen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customschemas.google.com/relationships/workbookmetadata" Target="metadata"/><Relationship Id="rId30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209550</xdr:colOff>
          <xdr:row>11</xdr:row>
          <xdr:rowOff>9525</xdr:rowOff>
        </xdr:from>
        <xdr:to>
          <xdr:col>0</xdr:col>
          <xdr:colOff>1409700</xdr:colOff>
          <xdr:row>13</xdr:row>
          <xdr:rowOff>66675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ExportAndPlot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sticide%20Consultation/Risk%20Plots/RplotButton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plotButtons"/>
    </sheetNames>
    <definedNames>
      <definedName name="ExportAndPlot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625" defaultRowHeight="15" customHeight="1" x14ac:dyDescent="0.2"/>
  <cols>
    <col min="1" max="6" width="9.5" customWidth="1"/>
    <col min="7" max="26" width="9.375" customWidth="1"/>
  </cols>
  <sheetData>
    <row r="1" spans="1:26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5">
      <c r="A2" s="2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2" t="s">
        <v>4</v>
      </c>
      <c r="B3" s="1" t="s">
        <v>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25">
      <c r="A4" s="2" t="s">
        <v>6</v>
      </c>
      <c r="B4" s="1" t="s">
        <v>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3" t="s">
        <v>9</v>
      </c>
      <c r="B5" s="1" t="s">
        <v>10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3" t="s">
        <v>11</v>
      </c>
      <c r="B6" s="1" t="s">
        <v>12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3" t="s">
        <v>14</v>
      </c>
      <c r="B7" s="1" t="s">
        <v>15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5">
      <c r="A9" s="2" t="s">
        <v>13</v>
      </c>
      <c r="B9" s="1" t="s">
        <v>28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3" t="s">
        <v>11</v>
      </c>
      <c r="B10" s="1" t="s">
        <v>31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3" t="s">
        <v>17</v>
      </c>
      <c r="B11" s="1" t="s">
        <v>32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3" t="s">
        <v>18</v>
      </c>
      <c r="B12" s="1" t="s">
        <v>36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25">
      <c r="A13" s="3" t="s">
        <v>19</v>
      </c>
      <c r="B13" s="1" t="s">
        <v>38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25">
      <c r="A14" s="3" t="s">
        <v>20</v>
      </c>
      <c r="B14" s="1" t="s">
        <v>39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5">
      <c r="A15" s="3" t="s">
        <v>21</v>
      </c>
      <c r="B15" s="1" t="s">
        <v>40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25">
      <c r="A16" s="3" t="s">
        <v>22</v>
      </c>
      <c r="B16" s="1" t="s">
        <v>42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5">
      <c r="A17" s="3" t="s">
        <v>23</v>
      </c>
      <c r="B17" s="1" t="s">
        <v>43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3" t="s">
        <v>24</v>
      </c>
      <c r="B18" s="1" t="s">
        <v>44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3" t="s">
        <v>25</v>
      </c>
      <c r="B19" s="1" t="s">
        <v>45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5">
      <c r="A20" s="3" t="s">
        <v>26</v>
      </c>
      <c r="B20" s="1" t="s">
        <v>46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3" t="s">
        <v>27</v>
      </c>
      <c r="B21" s="1" t="s">
        <v>47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" footer="0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workbookViewId="0">
      <selection activeCell="H8" sqref="H8"/>
    </sheetView>
  </sheetViews>
  <sheetFormatPr defaultColWidth="12.625" defaultRowHeight="15" customHeight="1" x14ac:dyDescent="0.2"/>
  <cols>
    <col min="1" max="1" width="24.875" bestFit="1" customWidth="1"/>
    <col min="2" max="2" width="15.5" bestFit="1" customWidth="1"/>
    <col min="3" max="3" width="13.625" customWidth="1"/>
    <col min="4" max="4" width="15.5" customWidth="1"/>
    <col min="5" max="5" width="14.625" customWidth="1"/>
    <col min="6" max="6" width="13.5" customWidth="1"/>
    <col min="7" max="7" width="16.5" customWidth="1"/>
    <col min="8" max="8" width="15.5" customWidth="1"/>
    <col min="9" max="9" width="11.625" customWidth="1"/>
    <col min="10" max="15" width="10.625" customWidth="1"/>
    <col min="16" max="16" width="11.125" customWidth="1"/>
    <col min="17" max="18" width="10.625" customWidth="1"/>
    <col min="19" max="19" width="11.125" customWidth="1"/>
    <col min="20" max="25" width="9.375" customWidth="1"/>
  </cols>
  <sheetData>
    <row r="1" spans="1:29" ht="14.25" x14ac:dyDescent="0.2">
      <c r="A1" s="8" t="s">
        <v>57</v>
      </c>
      <c r="B1" s="8" t="s">
        <v>30</v>
      </c>
      <c r="C1" s="8" t="s">
        <v>74</v>
      </c>
      <c r="D1" s="8" t="s">
        <v>75</v>
      </c>
      <c r="E1" s="8" t="s">
        <v>76</v>
      </c>
      <c r="F1" s="8" t="s">
        <v>77</v>
      </c>
      <c r="G1" s="8" t="s">
        <v>78</v>
      </c>
      <c r="H1" s="8" t="s">
        <v>118</v>
      </c>
      <c r="I1" s="8" t="s">
        <v>119</v>
      </c>
      <c r="J1" s="8" t="s">
        <v>120</v>
      </c>
      <c r="K1" s="8" t="s">
        <v>79</v>
      </c>
      <c r="L1" s="8" t="s">
        <v>80</v>
      </c>
      <c r="M1" s="8" t="s">
        <v>121</v>
      </c>
      <c r="N1" s="8" t="s">
        <v>122</v>
      </c>
      <c r="O1" s="8" t="s">
        <v>81</v>
      </c>
      <c r="P1" s="8" t="s">
        <v>123</v>
      </c>
      <c r="Q1" s="8" t="s">
        <v>124</v>
      </c>
      <c r="R1" s="8" t="s">
        <v>125</v>
      </c>
      <c r="S1" s="8" t="s">
        <v>82</v>
      </c>
      <c r="T1" s="8" t="s">
        <v>83</v>
      </c>
      <c r="U1" s="8" t="s">
        <v>84</v>
      </c>
      <c r="V1" s="8" t="s">
        <v>85</v>
      </c>
      <c r="W1" s="8" t="s">
        <v>86</v>
      </c>
      <c r="X1" s="8" t="s">
        <v>126</v>
      </c>
      <c r="Y1" s="8" t="s">
        <v>87</v>
      </c>
      <c r="Z1" s="8" t="s">
        <v>88</v>
      </c>
      <c r="AA1" s="8" t="s">
        <v>89</v>
      </c>
      <c r="AB1" s="8" t="s">
        <v>90</v>
      </c>
      <c r="AC1" s="8" t="s">
        <v>91</v>
      </c>
    </row>
    <row r="2" spans="1:29" ht="14.25" x14ac:dyDescent="0.2">
      <c r="A2" s="8" t="s">
        <v>92</v>
      </c>
      <c r="B2" s="8">
        <v>3035229.9888340002</v>
      </c>
      <c r="C2" s="8">
        <v>895574.03349099995</v>
      </c>
      <c r="D2" s="8">
        <v>5662896.842704</v>
      </c>
      <c r="E2" s="8">
        <v>11854741.05824</v>
      </c>
      <c r="F2" s="8">
        <v>4772578.2137329997</v>
      </c>
      <c r="G2" s="8">
        <v>6759089.0885159997</v>
      </c>
      <c r="H2" s="8">
        <v>3752004.966612</v>
      </c>
      <c r="I2" s="8">
        <v>5629092.8219269998</v>
      </c>
      <c r="J2" s="8">
        <v>21298745.255718999</v>
      </c>
      <c r="K2" s="8">
        <v>6867239.4505930003</v>
      </c>
      <c r="L2" s="8">
        <v>5472954.8522239998</v>
      </c>
      <c r="M2" s="8">
        <v>5254245.349378</v>
      </c>
      <c r="N2" s="8">
        <v>4668611.0485929996</v>
      </c>
      <c r="O2" s="8">
        <v>6879009.6039749999</v>
      </c>
      <c r="P2" s="8">
        <v>12089724.852262</v>
      </c>
      <c r="Q2" s="8">
        <v>57416.018835000003</v>
      </c>
      <c r="R2" s="8">
        <v>6452044.2579370001</v>
      </c>
      <c r="S2" s="8">
        <v>14990419.107170001</v>
      </c>
      <c r="T2" s="8">
        <v>4031584.9182500001</v>
      </c>
      <c r="U2" s="8">
        <v>4515373.1282230001</v>
      </c>
      <c r="V2" s="8">
        <v>20551379.247469001</v>
      </c>
      <c r="W2" s="8">
        <v>4806102.3078140002</v>
      </c>
      <c r="X2" s="8">
        <v>6368875.4620390004</v>
      </c>
      <c r="Y2" s="8">
        <v>21298745.255718999</v>
      </c>
      <c r="Z2" s="8">
        <v>4555660.8805189999</v>
      </c>
      <c r="AA2" s="8">
        <v>5299924.5310049998</v>
      </c>
      <c r="AB2" s="8">
        <v>7203405.4828030001</v>
      </c>
      <c r="AC2" s="8">
        <v>4275348.3667970002</v>
      </c>
    </row>
    <row r="3" spans="1:29" ht="14.25" x14ac:dyDescent="0.2">
      <c r="A3" s="8" t="s">
        <v>58</v>
      </c>
      <c r="B3" s="8">
        <v>9.5969928503392393E-2</v>
      </c>
      <c r="C3" s="8">
        <v>5.5353212587444202E-3</v>
      </c>
      <c r="D3" s="9">
        <v>2.5516098515326099E-5</v>
      </c>
      <c r="E3" s="8">
        <v>2.9000048151557301</v>
      </c>
      <c r="F3" s="8">
        <v>6.1341684075629697E-2</v>
      </c>
      <c r="G3" s="8">
        <v>0.44244648513898699</v>
      </c>
      <c r="H3" s="8">
        <v>2.7224011672405002</v>
      </c>
      <c r="I3" s="8">
        <v>0.75889575374599305</v>
      </c>
      <c r="J3" s="8">
        <v>0.20084109526961899</v>
      </c>
      <c r="K3" s="8">
        <v>0.78431580972002701</v>
      </c>
      <c r="L3" s="8">
        <v>0.287503737472878</v>
      </c>
      <c r="M3" s="8">
        <v>1.7748477756074101E-3</v>
      </c>
      <c r="N3" s="8">
        <v>6.2707726552048607E-2</v>
      </c>
      <c r="O3" s="8">
        <v>1.57054294494622E-2</v>
      </c>
      <c r="P3" s="8">
        <v>9.3500515093851303E-4</v>
      </c>
      <c r="Q3" s="8">
        <v>0</v>
      </c>
      <c r="R3" s="8">
        <v>0.66104338013111597</v>
      </c>
      <c r="S3" s="8">
        <v>2.4513539810941101</v>
      </c>
      <c r="T3" s="8">
        <v>3.76879213131142E-3</v>
      </c>
      <c r="U3" s="8">
        <v>6.4757063641686693E-2</v>
      </c>
      <c r="V3" s="8">
        <v>0.47693346354335098</v>
      </c>
      <c r="W3" s="9">
        <v>2.3126849739601401E-6</v>
      </c>
      <c r="X3" s="8">
        <v>0.452730882737086</v>
      </c>
      <c r="Y3" s="8">
        <v>0.20084109526961899</v>
      </c>
      <c r="Z3" s="8">
        <v>5.5078973633906902E-2</v>
      </c>
      <c r="AA3" s="8">
        <v>3.7162378324429998E-3</v>
      </c>
      <c r="AB3" s="8">
        <v>0.88365988079504898</v>
      </c>
      <c r="AC3" s="8">
        <v>0.40114211120488902</v>
      </c>
    </row>
    <row r="4" spans="1:29" ht="14.25" x14ac:dyDescent="0.2">
      <c r="A4" s="8" t="s">
        <v>59</v>
      </c>
      <c r="B4" s="8">
        <v>0</v>
      </c>
      <c r="C4" s="8">
        <v>0</v>
      </c>
      <c r="D4" s="8">
        <v>0</v>
      </c>
      <c r="E4" s="8">
        <v>1.0820789641778299</v>
      </c>
      <c r="F4" s="8">
        <v>0</v>
      </c>
      <c r="G4" s="8">
        <v>0</v>
      </c>
      <c r="H4" s="8">
        <v>3.4414388073779202E-2</v>
      </c>
      <c r="I4" s="8">
        <v>0</v>
      </c>
      <c r="J4" s="8">
        <v>0</v>
      </c>
      <c r="K4" s="8">
        <v>0</v>
      </c>
      <c r="L4" s="8">
        <v>0</v>
      </c>
      <c r="M4" s="9">
        <v>2.3269753447383501E-5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v>1.2018856978642301</v>
      </c>
      <c r="T4" s="9">
        <v>3.0326781231526099E-5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1.96088465207244E-2</v>
      </c>
      <c r="AA4" s="8">
        <v>4.1650385518146897E-3</v>
      </c>
      <c r="AB4" s="8">
        <v>0</v>
      </c>
      <c r="AC4" s="8">
        <v>0</v>
      </c>
    </row>
    <row r="5" spans="1:29" ht="14.25" x14ac:dyDescent="0.2">
      <c r="A5" s="8" t="s">
        <v>93</v>
      </c>
      <c r="B5" s="8">
        <v>0</v>
      </c>
      <c r="C5" s="8">
        <v>0</v>
      </c>
      <c r="D5" s="8">
        <v>1.6683599333626101E-4</v>
      </c>
      <c r="E5" s="8">
        <v>4.1159589322567003</v>
      </c>
      <c r="F5" s="8">
        <v>0</v>
      </c>
      <c r="G5" s="8">
        <v>0</v>
      </c>
      <c r="H5" s="8">
        <v>9.4845070022270104</v>
      </c>
      <c r="I5" s="8">
        <v>0</v>
      </c>
      <c r="J5" s="8">
        <v>0</v>
      </c>
      <c r="K5" s="8">
        <v>0</v>
      </c>
      <c r="L5" s="8">
        <v>0</v>
      </c>
      <c r="M5" s="8">
        <v>7.2559327461410496E-4</v>
      </c>
      <c r="N5" s="8">
        <v>0</v>
      </c>
      <c r="O5" s="8">
        <v>0</v>
      </c>
      <c r="P5" s="9">
        <v>6.4356292687575402E-6</v>
      </c>
      <c r="Q5" s="8">
        <v>0</v>
      </c>
      <c r="R5" s="8">
        <v>0</v>
      </c>
      <c r="S5" s="8">
        <v>3.2989999255292899</v>
      </c>
      <c r="T5" s="8">
        <v>1.3095656436062301E-3</v>
      </c>
      <c r="U5" s="8">
        <v>0</v>
      </c>
      <c r="V5" s="8">
        <v>0</v>
      </c>
      <c r="W5" s="9">
        <v>2.77522183999029E-5</v>
      </c>
      <c r="X5" s="8">
        <v>0</v>
      </c>
      <c r="Y5" s="8">
        <v>0</v>
      </c>
      <c r="Z5" s="8">
        <v>3.8841960497549202E-3</v>
      </c>
      <c r="AA5" s="9">
        <v>9.4373981846666998E-5</v>
      </c>
      <c r="AB5" s="8">
        <v>0</v>
      </c>
      <c r="AC5" s="8">
        <v>0</v>
      </c>
    </row>
    <row r="6" spans="1:29" ht="14.25" x14ac:dyDescent="0.2">
      <c r="A6" s="8" t="s">
        <v>62</v>
      </c>
      <c r="B6" s="9">
        <v>1.8309977630860601E-5</v>
      </c>
      <c r="C6" s="8">
        <v>0</v>
      </c>
      <c r="D6" s="8">
        <v>0</v>
      </c>
      <c r="E6" s="9">
        <v>3.7503967572663399E-6</v>
      </c>
      <c r="F6" s="9">
        <v>1.16446479682935E-5</v>
      </c>
      <c r="G6" s="8">
        <v>0</v>
      </c>
      <c r="H6" s="8">
        <v>0</v>
      </c>
      <c r="I6" s="8">
        <v>4.5849359421927197E-3</v>
      </c>
      <c r="J6" s="8">
        <v>2.0112550987617102E-3</v>
      </c>
      <c r="K6" s="8">
        <v>3.5268298387433001E-3</v>
      </c>
      <c r="L6" s="9">
        <v>7.5143137226343606E-5</v>
      </c>
      <c r="M6" s="8">
        <v>0</v>
      </c>
      <c r="N6" s="9">
        <v>1.1903967287404801E-5</v>
      </c>
      <c r="O6" s="8">
        <v>0</v>
      </c>
      <c r="P6" s="8">
        <v>0</v>
      </c>
      <c r="Q6" s="8">
        <v>0</v>
      </c>
      <c r="R6" s="8">
        <v>3.9966867813961198E-3</v>
      </c>
      <c r="S6" s="9">
        <v>2.9658932218773001E-6</v>
      </c>
      <c r="T6" s="8">
        <v>0</v>
      </c>
      <c r="U6" s="9">
        <v>1.2307951440978501E-5</v>
      </c>
      <c r="V6" s="8">
        <v>2.8686133102335202E-3</v>
      </c>
      <c r="W6" s="8">
        <v>0</v>
      </c>
      <c r="X6" s="8">
        <v>0</v>
      </c>
      <c r="Y6" s="8">
        <v>2.0112550987617102E-3</v>
      </c>
      <c r="Z6" s="8">
        <v>0</v>
      </c>
      <c r="AA6" s="8">
        <v>0</v>
      </c>
      <c r="AB6" s="8">
        <v>3.3622409653277199E-3</v>
      </c>
      <c r="AC6" s="8">
        <v>5.1735784001088103E-4</v>
      </c>
    </row>
    <row r="7" spans="1:29" ht="14.25" x14ac:dyDescent="0.2">
      <c r="A7" s="8" t="s">
        <v>63</v>
      </c>
      <c r="B7" s="8">
        <v>0.41117257001990898</v>
      </c>
      <c r="C7" s="8">
        <v>2.7304276828319702E-4</v>
      </c>
      <c r="D7" s="8">
        <v>4.0629470033642202E-4</v>
      </c>
      <c r="E7" s="8">
        <v>2.41243335428085</v>
      </c>
      <c r="F7" s="8">
        <v>4.9517707077455099E-2</v>
      </c>
      <c r="G7" s="8">
        <v>5.0432064963329699E-2</v>
      </c>
      <c r="H7" s="8">
        <v>1.82130824342868</v>
      </c>
      <c r="I7" s="8">
        <v>6.38329709553902</v>
      </c>
      <c r="J7" s="8">
        <v>3.51433325050527</v>
      </c>
      <c r="K7" s="8">
        <v>2.4647927689592199</v>
      </c>
      <c r="L7" s="8">
        <v>1.0226473314908</v>
      </c>
      <c r="M7" s="8">
        <v>2.17847212065874E-2</v>
      </c>
      <c r="N7" s="8">
        <v>5.0620436684931699E-2</v>
      </c>
      <c r="O7" s="8">
        <v>5.0784120143742102E-3</v>
      </c>
      <c r="P7" s="8">
        <v>3.2488900674879001E-2</v>
      </c>
      <c r="Q7" s="8">
        <v>0</v>
      </c>
      <c r="R7" s="8">
        <v>3.7026563924338798</v>
      </c>
      <c r="S7" s="8">
        <v>2.29400216129932</v>
      </c>
      <c r="T7" s="8">
        <v>0.116501714476842</v>
      </c>
      <c r="U7" s="8">
        <v>5.1599861932385901E-2</v>
      </c>
      <c r="V7" s="8">
        <v>5.4438222068476803</v>
      </c>
      <c r="W7" s="9">
        <v>5.7817123791280597E-5</v>
      </c>
      <c r="X7" s="8">
        <v>5.2658102203309298E-2</v>
      </c>
      <c r="Y7" s="8">
        <v>3.51433325050527</v>
      </c>
      <c r="Z7" s="8">
        <v>0.16615917312327</v>
      </c>
      <c r="AA7" s="8">
        <v>0.121901828265784</v>
      </c>
      <c r="AB7" s="8">
        <v>2.54612062020581</v>
      </c>
      <c r="AC7" s="8">
        <v>1.60093654081361</v>
      </c>
    </row>
    <row r="8" spans="1:29" ht="14.25" x14ac:dyDescent="0.2">
      <c r="A8" s="8" t="s">
        <v>65</v>
      </c>
      <c r="B8" s="8">
        <v>0.163819389859579</v>
      </c>
      <c r="C8" s="8">
        <v>3.3261571900015901E-3</v>
      </c>
      <c r="D8" s="9">
        <v>9.8138816003721002E-5</v>
      </c>
      <c r="E8" s="8">
        <v>2.6460550367216999</v>
      </c>
      <c r="F8" s="8">
        <v>0.106681290916052</v>
      </c>
      <c r="G8" s="8">
        <v>0.60372943927155498</v>
      </c>
      <c r="H8" s="8">
        <v>2.06489587145122</v>
      </c>
      <c r="I8" s="8">
        <v>2.6646119383438198</v>
      </c>
      <c r="J8" s="8">
        <v>0.98750485734234095</v>
      </c>
      <c r="K8" s="8">
        <v>1.69009117182803</v>
      </c>
      <c r="L8" s="8">
        <v>1.06318197703746</v>
      </c>
      <c r="M8" s="8">
        <v>2.2201461434938601E-2</v>
      </c>
      <c r="N8" s="8">
        <v>0.10905225762821601</v>
      </c>
      <c r="O8" s="8">
        <v>4.4110928378653701E-3</v>
      </c>
      <c r="P8" s="8">
        <v>4.5426356406980698E-3</v>
      </c>
      <c r="Q8" s="8">
        <v>0</v>
      </c>
      <c r="R8" s="8">
        <v>1.73536829147687</v>
      </c>
      <c r="S8" s="8">
        <v>2.4153131738439901</v>
      </c>
      <c r="T8" s="8">
        <v>3.3009324668430998E-2</v>
      </c>
      <c r="U8" s="8">
        <v>0.112561152844477</v>
      </c>
      <c r="V8" s="8">
        <v>1.10467464477301</v>
      </c>
      <c r="W8" s="9">
        <v>4.6253696224293101E-6</v>
      </c>
      <c r="X8" s="8">
        <v>0.63720439811028995</v>
      </c>
      <c r="Y8" s="8">
        <v>0.98750485734234095</v>
      </c>
      <c r="Z8" s="8">
        <v>0.73143168964449901</v>
      </c>
      <c r="AA8" s="8">
        <v>0.36905261548343798</v>
      </c>
      <c r="AB8" s="8">
        <v>1.7774188286082699</v>
      </c>
      <c r="AC8" s="8">
        <v>1.3388830953527899</v>
      </c>
    </row>
    <row r="9" spans="1:29" ht="14.25" x14ac:dyDescent="0.2">
      <c r="A9" s="8" t="s">
        <v>64</v>
      </c>
      <c r="B9" s="8">
        <v>0.54974982163557895</v>
      </c>
      <c r="C9" s="8">
        <v>1.84924409490474E-3</v>
      </c>
      <c r="D9" s="8">
        <v>0.93934354315369395</v>
      </c>
      <c r="E9" s="8">
        <v>14.3697586802929</v>
      </c>
      <c r="F9" s="8">
        <v>0.301056107541048</v>
      </c>
      <c r="G9" s="8">
        <v>1.1507877618523199E-2</v>
      </c>
      <c r="H9" s="8">
        <v>8.2136334489320308</v>
      </c>
      <c r="I9" s="8">
        <v>1.1424171546125499</v>
      </c>
      <c r="J9" s="8">
        <v>0.30225448482642697</v>
      </c>
      <c r="K9" s="8">
        <v>2.4667787350482402</v>
      </c>
      <c r="L9" s="8">
        <v>0.63532913646131906</v>
      </c>
      <c r="M9" s="8">
        <v>1.86833071391401</v>
      </c>
      <c r="N9" s="8">
        <v>0.29951813835032398</v>
      </c>
      <c r="O9" s="8">
        <v>5.0153963924591703E-3</v>
      </c>
      <c r="P9" s="8">
        <v>1.58960069209358E-3</v>
      </c>
      <c r="Q9" s="8">
        <v>0</v>
      </c>
      <c r="R9" s="8">
        <v>0.99641535963609695</v>
      </c>
      <c r="S9" s="8">
        <v>12.0874633063211</v>
      </c>
      <c r="T9" s="8">
        <v>2.4477297762143699</v>
      </c>
      <c r="U9" s="8">
        <v>0.30940470594059799</v>
      </c>
      <c r="V9" s="8">
        <v>1.1944496938189899</v>
      </c>
      <c r="W9" s="8">
        <v>3.5291571125349798E-3</v>
      </c>
      <c r="X9" s="8">
        <v>1.16021298379516E-2</v>
      </c>
      <c r="Y9" s="8">
        <v>0.30225448482642697</v>
      </c>
      <c r="Z9" s="8">
        <v>2.7640617366017302</v>
      </c>
      <c r="AA9" s="8">
        <v>0.47487101943350701</v>
      </c>
      <c r="AB9" s="8">
        <v>2.6571069754421699</v>
      </c>
      <c r="AC9" s="8">
        <v>1.0683283427130601</v>
      </c>
    </row>
    <row r="10" spans="1:29" ht="14.25" x14ac:dyDescent="0.2">
      <c r="A10" s="8" t="s">
        <v>60</v>
      </c>
      <c r="B10" s="8">
        <v>3.4576565999080301E-2</v>
      </c>
      <c r="C10" s="8">
        <v>1.04749129285598E-2</v>
      </c>
      <c r="D10" s="8">
        <v>1.0014084946280101E-2</v>
      </c>
      <c r="E10" s="8">
        <v>1.2195404356722099</v>
      </c>
      <c r="F10" s="8">
        <v>2.01778484877293E-2</v>
      </c>
      <c r="G10" s="8">
        <v>5.2009094776428698E-2</v>
      </c>
      <c r="H10" s="8">
        <v>1.4256923825048999</v>
      </c>
      <c r="I10" s="8">
        <v>0.44355997209024201</v>
      </c>
      <c r="J10" s="8">
        <v>0.39346495576773899</v>
      </c>
      <c r="K10" s="8">
        <v>0.14114926556900201</v>
      </c>
      <c r="L10" s="8">
        <v>0.110832066296426</v>
      </c>
      <c r="M10" s="8">
        <v>0.271873235818062</v>
      </c>
      <c r="N10" s="8">
        <v>2.0570058009183E-2</v>
      </c>
      <c r="O10" s="8">
        <v>3.9166626514964501E-3</v>
      </c>
      <c r="P10" s="8">
        <v>2.1987790727629401E-2</v>
      </c>
      <c r="Q10" s="8">
        <v>0</v>
      </c>
      <c r="R10" s="8">
        <v>0.191275916680376</v>
      </c>
      <c r="S10" s="8">
        <v>1.2213219453259201</v>
      </c>
      <c r="T10" s="8">
        <v>0.39485195454787098</v>
      </c>
      <c r="U10" s="8">
        <v>2.0741362326823099E-2</v>
      </c>
      <c r="V10" s="8">
        <v>0.19476932481856701</v>
      </c>
      <c r="W10" s="8">
        <v>1.1378409444373599E-3</v>
      </c>
      <c r="X10" s="8">
        <v>4.8755821471483503E-2</v>
      </c>
      <c r="Y10" s="8">
        <v>0.39346495576773899</v>
      </c>
      <c r="Z10" s="8">
        <v>0.65505063329927504</v>
      </c>
      <c r="AA10" s="8">
        <v>5.0072739435148499E-2</v>
      </c>
      <c r="AB10" s="8">
        <v>0.13659277508109899</v>
      </c>
      <c r="AC10" s="8">
        <v>0.238491565498963</v>
      </c>
    </row>
    <row r="11" spans="1:29" ht="14.25" x14ac:dyDescent="0.2">
      <c r="A11" s="8" t="s">
        <v>67</v>
      </c>
      <c r="B11" s="8">
        <v>5.6028538787367002E-4</v>
      </c>
      <c r="C11" s="9">
        <v>3.7233102619848302E-5</v>
      </c>
      <c r="D11" s="9">
        <v>3.9255542087965897E-6</v>
      </c>
      <c r="E11" s="8">
        <v>0.30634659223454103</v>
      </c>
      <c r="F11" s="8">
        <v>3.5865520318696897E-4</v>
      </c>
      <c r="G11" s="8">
        <v>7.5118583798354397E-3</v>
      </c>
      <c r="H11" s="8">
        <v>0.94944547961542303</v>
      </c>
      <c r="I11" s="8">
        <v>5.7262335197574999E-3</v>
      </c>
      <c r="J11" s="8">
        <v>1.6544582352593502E-2</v>
      </c>
      <c r="K11" s="8">
        <v>7.4922878839841101E-3</v>
      </c>
      <c r="L11" s="8">
        <v>7.5403092327643306E-2</v>
      </c>
      <c r="M11" s="8">
        <v>3.61738917765538E-4</v>
      </c>
      <c r="N11" s="8">
        <v>3.6664223923472402E-4</v>
      </c>
      <c r="O11" s="8">
        <v>8.0466089137043201E-4</v>
      </c>
      <c r="P11" s="8">
        <v>0</v>
      </c>
      <c r="Q11" s="8">
        <v>0</v>
      </c>
      <c r="R11" s="8">
        <v>4.9975811902324601E-3</v>
      </c>
      <c r="S11" s="8">
        <v>0.273153683412801</v>
      </c>
      <c r="T11" s="8">
        <v>2.4123577312393498E-3</v>
      </c>
      <c r="U11" s="8">
        <v>3.7908495275245301E-4</v>
      </c>
      <c r="V11" s="8">
        <v>0.120248657045809</v>
      </c>
      <c r="W11" s="8">
        <v>0</v>
      </c>
      <c r="X11" s="8">
        <v>7.27576403382558E-3</v>
      </c>
      <c r="Y11" s="8">
        <v>1.6544582352593502E-2</v>
      </c>
      <c r="Z11" s="8">
        <v>1.1686745565533099E-3</v>
      </c>
      <c r="AA11" s="8">
        <v>0</v>
      </c>
      <c r="AB11" s="8">
        <v>1.0025002076718701E-2</v>
      </c>
      <c r="AC11" s="8">
        <v>9.5734598656067801E-2</v>
      </c>
    </row>
    <row r="12" spans="1:29" ht="14.25" x14ac:dyDescent="0.2">
      <c r="A12" s="8" t="s">
        <v>66</v>
      </c>
      <c r="B12" s="8">
        <v>0.52244231767052096</v>
      </c>
      <c r="C12" s="8">
        <v>2.7800716705212699E-3</v>
      </c>
      <c r="D12" s="8">
        <v>1.14626138629639E-3</v>
      </c>
      <c r="E12" s="8">
        <v>5.41983363584212</v>
      </c>
      <c r="F12" s="8">
        <v>0.119648772516264</v>
      </c>
      <c r="G12" s="8">
        <v>9.6850021718073498E-2</v>
      </c>
      <c r="H12" s="8">
        <v>7.6480815500435302</v>
      </c>
      <c r="I12" s="8">
        <v>3.5475201390940301</v>
      </c>
      <c r="J12" s="8">
        <v>1.52448857245296</v>
      </c>
      <c r="K12" s="8">
        <v>2.2118434831062301</v>
      </c>
      <c r="L12" s="8">
        <v>6.4255242285199703</v>
      </c>
      <c r="M12" s="8">
        <v>8.04456571528116E-2</v>
      </c>
      <c r="N12" s="8">
        <v>0.122296613288624</v>
      </c>
      <c r="O12" s="8">
        <v>2.6679840646826099E-2</v>
      </c>
      <c r="P12" s="8">
        <v>0.114704997586482</v>
      </c>
      <c r="Q12" s="8">
        <v>0</v>
      </c>
      <c r="R12" s="8">
        <v>2.7740916815668699</v>
      </c>
      <c r="S12" s="8">
        <v>5.1264587425887296</v>
      </c>
      <c r="T12" s="8">
        <v>0.21573921861805201</v>
      </c>
      <c r="U12" s="8">
        <v>0.12395585572008699</v>
      </c>
      <c r="V12" s="8">
        <v>4.3469356525788001</v>
      </c>
      <c r="W12" s="8">
        <v>2.8908559749930401E-4</v>
      </c>
      <c r="X12" s="8">
        <v>9.7689653966057596E-2</v>
      </c>
      <c r="Y12" s="8">
        <v>1.52448857245296</v>
      </c>
      <c r="Z12" s="8">
        <v>1.2951524794618301</v>
      </c>
      <c r="AA12" s="8">
        <v>9.89102281961491E-2</v>
      </c>
      <c r="AB12" s="8">
        <v>2.2298153712051998</v>
      </c>
      <c r="AC12" s="8">
        <v>8.3549105641685504</v>
      </c>
    </row>
    <row r="13" spans="1:29" ht="14.25" x14ac:dyDescent="0.2">
      <c r="A13" s="8" t="s">
        <v>61</v>
      </c>
      <c r="B13" s="8">
        <v>9.8168371159504506</v>
      </c>
      <c r="C13" s="8">
        <v>4.1734584863465498</v>
      </c>
      <c r="D13" s="8">
        <v>9.52439775838549</v>
      </c>
      <c r="E13" s="8">
        <v>33.5183929355304</v>
      </c>
      <c r="F13" s="8">
        <v>6.0362904712898402</v>
      </c>
      <c r="G13" s="8">
        <v>5.7603324369441102</v>
      </c>
      <c r="H13" s="8">
        <v>24.652631515130199</v>
      </c>
      <c r="I13" s="8">
        <v>19.3142302389832</v>
      </c>
      <c r="J13" s="8">
        <v>14.258777369155</v>
      </c>
      <c r="K13" s="8">
        <v>8.9861406855956005</v>
      </c>
      <c r="L13" s="8">
        <v>14.155265249187099</v>
      </c>
      <c r="M13" s="8">
        <v>12.746130788805401</v>
      </c>
      <c r="N13" s="8">
        <v>6.1261299115132202</v>
      </c>
      <c r="O13" s="8">
        <v>8.5079429779953202</v>
      </c>
      <c r="P13" s="8">
        <v>7.0441623937851201</v>
      </c>
      <c r="Q13" s="8">
        <v>2.7137038265211899</v>
      </c>
      <c r="R13" s="8">
        <v>14.5757788756737</v>
      </c>
      <c r="S13" s="8">
        <v>33.5587658585805</v>
      </c>
      <c r="T13" s="8">
        <v>17.2500697804909</v>
      </c>
      <c r="U13" s="8">
        <v>6.0271504030954102</v>
      </c>
      <c r="V13" s="8">
        <v>6.4852240253053504</v>
      </c>
      <c r="W13" s="8">
        <v>8.1394434543616203</v>
      </c>
      <c r="X13" s="8">
        <v>5.9417006011159899</v>
      </c>
      <c r="Y13" s="8">
        <v>14.258777369155</v>
      </c>
      <c r="Z13" s="8">
        <v>34.318184731296</v>
      </c>
      <c r="AA13" s="8">
        <v>12.1606395749687</v>
      </c>
      <c r="AB13" s="8">
        <v>9.0805672706865401</v>
      </c>
      <c r="AC13" s="8">
        <v>17.451168916491699</v>
      </c>
    </row>
    <row r="14" spans="1:29" ht="14.25" x14ac:dyDescent="0.2">
      <c r="A14" s="8" t="s">
        <v>94</v>
      </c>
      <c r="B14" s="8">
        <v>11.5276337471593</v>
      </c>
      <c r="C14" s="8">
        <v>5.1201970007808297</v>
      </c>
      <c r="D14" s="8">
        <v>16.505783221482499</v>
      </c>
      <c r="E14" s="8">
        <v>36.029160794187803</v>
      </c>
      <c r="F14" s="8">
        <v>8.3549194930448003</v>
      </c>
      <c r="G14" s="8">
        <v>7.3519912979797297</v>
      </c>
      <c r="H14" s="8">
        <v>24.458975410457899</v>
      </c>
      <c r="I14" s="8">
        <v>25.747855003312399</v>
      </c>
      <c r="J14" s="8">
        <v>39.979521159230202</v>
      </c>
      <c r="K14" s="8">
        <v>19.5986565342041</v>
      </c>
      <c r="L14" s="8">
        <v>19.748428941697298</v>
      </c>
      <c r="M14" s="8">
        <v>12.9057020732334</v>
      </c>
      <c r="N14" s="8">
        <v>7.7598972440578304</v>
      </c>
      <c r="O14" s="8">
        <v>11.3684591259985</v>
      </c>
      <c r="P14" s="8">
        <v>25.045961809980501</v>
      </c>
      <c r="Q14" s="8">
        <v>1.3632402872079099</v>
      </c>
      <c r="R14" s="8">
        <v>30.347190719916501</v>
      </c>
      <c r="S14" s="8">
        <v>36.615664273916103</v>
      </c>
      <c r="T14" s="8">
        <v>17.163668776243298</v>
      </c>
      <c r="U14" s="8">
        <v>7.6279326096456703</v>
      </c>
      <c r="V14" s="8">
        <v>31.746971599613499</v>
      </c>
      <c r="W14" s="8">
        <v>16.440913609664999</v>
      </c>
      <c r="X14" s="8">
        <v>7.5840476986746799</v>
      </c>
      <c r="Y14" s="8">
        <v>39.979521159230202</v>
      </c>
      <c r="Z14" s="8">
        <v>37.639440734993102</v>
      </c>
      <c r="AA14" s="8">
        <v>16.8492629013761</v>
      </c>
      <c r="AB14" s="8">
        <v>19.335048861561599</v>
      </c>
      <c r="AC14" s="8">
        <v>24.183998863027</v>
      </c>
    </row>
    <row r="15" spans="1:29" ht="14.25" x14ac:dyDescent="0.2">
      <c r="A15" s="8" t="s">
        <v>95</v>
      </c>
      <c r="B15" s="8">
        <v>8.3361163676595993</v>
      </c>
      <c r="C15" s="8">
        <v>3.14992049212717</v>
      </c>
      <c r="D15" s="8">
        <v>1.1815364054319599</v>
      </c>
      <c r="E15" s="8">
        <v>5.7422159933568597</v>
      </c>
      <c r="F15" s="8">
        <v>5.4682341976801299</v>
      </c>
      <c r="G15" s="8">
        <v>9.63628362630811</v>
      </c>
      <c r="H15" s="8">
        <v>10.377681388121401</v>
      </c>
      <c r="I15" s="8">
        <v>4.0033362253499698</v>
      </c>
      <c r="J15" s="8">
        <v>1.1849611574213199</v>
      </c>
      <c r="K15" s="8">
        <v>4.4622117956679004</v>
      </c>
      <c r="L15" s="8">
        <v>6.4712863993509</v>
      </c>
      <c r="M15" s="8">
        <v>10.6457773512483</v>
      </c>
      <c r="N15" s="8">
        <v>5.5473303815374102</v>
      </c>
      <c r="O15" s="8">
        <v>0.89243679151882505</v>
      </c>
      <c r="P15" s="8">
        <v>0.76412261592966502</v>
      </c>
      <c r="Q15" s="8">
        <v>0.209461231279292</v>
      </c>
      <c r="R15" s="8">
        <v>3.4711224698149099</v>
      </c>
      <c r="S15" s="8">
        <v>6.3802735438697997</v>
      </c>
      <c r="T15" s="8">
        <v>14.6638375867582</v>
      </c>
      <c r="U15" s="8">
        <v>5.7451555082256496</v>
      </c>
      <c r="V15" s="8">
        <v>1.88258697553003</v>
      </c>
      <c r="W15" s="8">
        <v>0.50001171554958801</v>
      </c>
      <c r="X15" s="8">
        <v>10.2817453290114</v>
      </c>
      <c r="Y15" s="8">
        <v>1.1849611574213199</v>
      </c>
      <c r="Z15" s="8">
        <v>2.6773041190060698</v>
      </c>
      <c r="AA15" s="8">
        <v>21.760388627012698</v>
      </c>
      <c r="AB15" s="8">
        <v>4.3046775700934496</v>
      </c>
      <c r="AC15" s="8">
        <v>9.1873081324761294</v>
      </c>
    </row>
    <row r="16" spans="1:29" ht="14.25" x14ac:dyDescent="0.2">
      <c r="A16" s="8" t="s">
        <v>96</v>
      </c>
      <c r="B16" s="8">
        <v>27.446388839323198</v>
      </c>
      <c r="C16" s="8">
        <v>43.543939899852901</v>
      </c>
      <c r="D16" s="8">
        <v>7.6268974609169904</v>
      </c>
      <c r="E16" s="8">
        <v>2.8563295523685599</v>
      </c>
      <c r="F16" s="8">
        <v>40.873939728621401</v>
      </c>
      <c r="G16" s="8">
        <v>31.860784286885</v>
      </c>
      <c r="H16" s="8">
        <v>2.1099986567410198</v>
      </c>
      <c r="I16" s="8">
        <v>13.3036754036562</v>
      </c>
      <c r="J16" s="8">
        <v>27.482714413058002</v>
      </c>
      <c r="K16" s="8">
        <v>18.8241653493758</v>
      </c>
      <c r="L16" s="8">
        <v>31.569041582515698</v>
      </c>
      <c r="M16" s="8">
        <v>4.2599347464113499</v>
      </c>
      <c r="N16" s="8">
        <v>40.455713961209199</v>
      </c>
      <c r="O16" s="8">
        <v>51.5990864822083</v>
      </c>
      <c r="P16" s="8">
        <v>34.149486377257297</v>
      </c>
      <c r="Q16" s="8">
        <v>38.9988936091518</v>
      </c>
      <c r="R16" s="8">
        <v>18.574464000697901</v>
      </c>
      <c r="S16" s="8">
        <v>2.5327581429777699</v>
      </c>
      <c r="T16" s="8">
        <v>4.0241269722022599</v>
      </c>
      <c r="U16" s="8">
        <v>39.230851694289797</v>
      </c>
      <c r="V16" s="8">
        <v>17.878289547931999</v>
      </c>
      <c r="W16" s="8">
        <v>8.4055455988637497</v>
      </c>
      <c r="X16" s="8">
        <v>33.262056664207797</v>
      </c>
      <c r="Y16" s="8">
        <v>27.482714413058002</v>
      </c>
      <c r="Z16" s="8">
        <v>1.5781693498296601</v>
      </c>
      <c r="AA16" s="8">
        <v>2.8694682880653799</v>
      </c>
      <c r="AB16" s="8">
        <v>18.744022757524402</v>
      </c>
      <c r="AC16" s="8">
        <v>19.854202495078201</v>
      </c>
    </row>
    <row r="17" spans="1:29" ht="14.25" x14ac:dyDescent="0.2">
      <c r="A17" s="8" t="s">
        <v>97</v>
      </c>
      <c r="B17" s="8">
        <v>5.8474751715020201E-2</v>
      </c>
      <c r="C17" s="8">
        <v>6.87571296880609E-3</v>
      </c>
      <c r="D17" s="8">
        <v>2.5437581389247299E-3</v>
      </c>
      <c r="E17" s="8">
        <v>4.7275645001492797E-2</v>
      </c>
      <c r="F17" s="8">
        <v>3.95871500753711E-2</v>
      </c>
      <c r="G17" s="8">
        <v>4.51566617929453E-2</v>
      </c>
      <c r="H17" s="8">
        <v>5.2138523734791699E-2</v>
      </c>
      <c r="I17" s="8">
        <v>1.8477963208436199E-2</v>
      </c>
      <c r="J17" s="8">
        <v>5.3887442035465199E-3</v>
      </c>
      <c r="K17" s="8">
        <v>1.87460960073801E-2</v>
      </c>
      <c r="L17" s="8">
        <v>6.9225107862559407E-2</v>
      </c>
      <c r="M17" s="8">
        <v>3.6584285151166601E-2</v>
      </c>
      <c r="N17" s="8">
        <v>4.0468732140458402E-2</v>
      </c>
      <c r="O17" s="8">
        <v>5.4936687324196702E-3</v>
      </c>
      <c r="P17" s="8">
        <v>2.3885382254972302E-3</v>
      </c>
      <c r="Q17" s="8">
        <v>0</v>
      </c>
      <c r="R17" s="8">
        <v>1.6069437204714099E-2</v>
      </c>
      <c r="S17" s="8">
        <v>4.3695039152615398E-2</v>
      </c>
      <c r="T17" s="8">
        <v>5.1026190509282601E-2</v>
      </c>
      <c r="U17" s="8">
        <v>4.1842116836941903E-2</v>
      </c>
      <c r="V17" s="8">
        <v>9.0244497854808092E-3</v>
      </c>
      <c r="W17" s="8">
        <v>1.10083798445246E-3</v>
      </c>
      <c r="X17" s="8">
        <v>4.7563845735608901E-2</v>
      </c>
      <c r="Y17" s="8">
        <v>5.3887442035465199E-3</v>
      </c>
      <c r="Z17" s="8">
        <v>2.8692302502965301E-2</v>
      </c>
      <c r="AA17" s="8">
        <v>0.100531363594551</v>
      </c>
      <c r="AB17" s="8">
        <v>1.82786170179805E-2</v>
      </c>
      <c r="AC17" s="8">
        <v>9.5074252470738502E-2</v>
      </c>
    </row>
    <row r="18" spans="1:29" ht="14.25" x14ac:dyDescent="0.2">
      <c r="A18" s="8" t="s">
        <v>98</v>
      </c>
      <c r="B18" s="8">
        <v>5.34362114545584</v>
      </c>
      <c r="C18" s="8">
        <v>3.6941195213753</v>
      </c>
      <c r="D18" s="8">
        <v>3.47754899951827</v>
      </c>
      <c r="E18" s="8">
        <v>4.3063854030378304</v>
      </c>
      <c r="F18" s="8">
        <v>4.1375861380030701</v>
      </c>
      <c r="G18" s="8">
        <v>5.4377106173718799</v>
      </c>
      <c r="H18" s="8">
        <v>4.8496884843608701</v>
      </c>
      <c r="I18" s="8">
        <v>2.92550506105409</v>
      </c>
      <c r="J18" s="8">
        <v>1.1585695661095601</v>
      </c>
      <c r="K18" s="8">
        <v>2.5912698395932701</v>
      </c>
      <c r="L18" s="8">
        <v>2.8481483167360802</v>
      </c>
      <c r="M18" s="8">
        <v>6.0304203730244001</v>
      </c>
      <c r="N18" s="8">
        <v>4.1622893334591797</v>
      </c>
      <c r="O18" s="8">
        <v>3.9866746128760302</v>
      </c>
      <c r="P18" s="8">
        <v>2.8608178815199401</v>
      </c>
      <c r="Q18" s="8">
        <v>0.24159668810639401</v>
      </c>
      <c r="R18" s="8">
        <v>2.3207416426522101</v>
      </c>
      <c r="S18" s="8">
        <v>4.4209503207615102</v>
      </c>
      <c r="T18" s="8">
        <v>6.8748776355237</v>
      </c>
      <c r="U18" s="8">
        <v>3.9653270485190801</v>
      </c>
      <c r="V18" s="8">
        <v>2.0047096417837098</v>
      </c>
      <c r="W18" s="8">
        <v>3.0410556941614999</v>
      </c>
      <c r="X18" s="8">
        <v>5.7379652464918296</v>
      </c>
      <c r="Y18" s="8">
        <v>1.1585695661095601</v>
      </c>
      <c r="Z18" s="8">
        <v>5.1554065605424002</v>
      </c>
      <c r="AA18" s="8">
        <v>7.5982802518678696</v>
      </c>
      <c r="AB18" s="8">
        <v>2.5144779053151498</v>
      </c>
      <c r="AC18" s="8">
        <v>3.9280303075030298</v>
      </c>
    </row>
    <row r="19" spans="1:29" ht="14.25" x14ac:dyDescent="0.2">
      <c r="A19" s="8" t="s">
        <v>99</v>
      </c>
      <c r="B19" s="8">
        <v>13.4648222935642</v>
      </c>
      <c r="C19" s="8">
        <v>7.8569789842127697</v>
      </c>
      <c r="D19" s="8">
        <v>5.0884741362220298</v>
      </c>
      <c r="E19" s="8">
        <v>9.5406774618102794</v>
      </c>
      <c r="F19" s="8">
        <v>9.8613365484618694</v>
      </c>
      <c r="G19" s="8">
        <v>13.0509001502944</v>
      </c>
      <c r="H19" s="8">
        <v>13.866714373052799</v>
      </c>
      <c r="I19" s="8">
        <v>7.7925666048363302</v>
      </c>
      <c r="J19" s="8">
        <v>3.4943214187670999</v>
      </c>
      <c r="K19" s="8">
        <v>8.3359075334267008</v>
      </c>
      <c r="L19" s="8">
        <v>11.2710116700553</v>
      </c>
      <c r="M19" s="8">
        <v>13.864974437673499</v>
      </c>
      <c r="N19" s="8">
        <v>9.9472372159619091</v>
      </c>
      <c r="O19" s="8">
        <v>5.8856096851157398</v>
      </c>
      <c r="P19" s="8">
        <v>5.49605588729339</v>
      </c>
      <c r="Q19" s="8">
        <v>3.27317051652923</v>
      </c>
      <c r="R19" s="8">
        <v>6.5196332120900102</v>
      </c>
      <c r="S19" s="8">
        <v>9.8972014577105707</v>
      </c>
      <c r="T19" s="8">
        <v>17.837254190774999</v>
      </c>
      <c r="U19" s="8">
        <v>9.9484248263874093</v>
      </c>
      <c r="V19" s="8">
        <v>5.9301884541613203</v>
      </c>
      <c r="W19" s="8">
        <v>4.3967006748913997</v>
      </c>
      <c r="X19" s="8">
        <v>13.7952150948966</v>
      </c>
      <c r="Y19" s="8">
        <v>3.4943214187670999</v>
      </c>
      <c r="Z19" s="8">
        <v>4.9543408592020199</v>
      </c>
      <c r="AA19" s="8">
        <v>24.6140775848672</v>
      </c>
      <c r="AB19" s="8">
        <v>8.1363021865082494</v>
      </c>
      <c r="AC19" s="8">
        <v>13.889872523817001</v>
      </c>
    </row>
    <row r="20" spans="1:29" ht="14.25" x14ac:dyDescent="0.2">
      <c r="A20" s="8" t="s">
        <v>100</v>
      </c>
      <c r="B20" s="8">
        <v>0.92042071613975895</v>
      </c>
      <c r="C20" s="8">
        <v>2.4673136099941501E-2</v>
      </c>
      <c r="D20" s="8">
        <v>1.32588682929122</v>
      </c>
      <c r="E20" s="8">
        <v>21.168451544031601</v>
      </c>
      <c r="F20" s="8">
        <v>0.53567250352491202</v>
      </c>
      <c r="G20" s="8">
        <v>8.7409220732359599E-2</v>
      </c>
      <c r="H20" s="8">
        <v>13.179937443759499</v>
      </c>
      <c r="I20" s="8">
        <v>1.9607689833561801</v>
      </c>
      <c r="J20" s="8">
        <v>0.52128663620307403</v>
      </c>
      <c r="K20" s="8">
        <v>4.1676802310145602</v>
      </c>
      <c r="L20" s="8">
        <v>1.52493858896062</v>
      </c>
      <c r="M20" s="8">
        <v>2.9477152053541</v>
      </c>
      <c r="N20" s="8">
        <v>0.52434125365011797</v>
      </c>
      <c r="O20" s="8">
        <v>2.4155984581963101E-2</v>
      </c>
      <c r="P20" s="8">
        <v>8.2045092950467496E-3</v>
      </c>
      <c r="Q20" s="8">
        <v>2.7102192256854099E-3</v>
      </c>
      <c r="R20" s="8">
        <v>1.7067368541536601</v>
      </c>
      <c r="S20" s="8">
        <v>18.004260240450702</v>
      </c>
      <c r="T20" s="8">
        <v>3.9469370388537599</v>
      </c>
      <c r="U20" s="8">
        <v>0.53752276747175698</v>
      </c>
      <c r="V20" s="8">
        <v>2.3970163086328302</v>
      </c>
      <c r="W20" s="8">
        <v>2.9486731850854001E-2</v>
      </c>
      <c r="X20" s="8">
        <v>8.7825749373902001E-2</v>
      </c>
      <c r="Y20" s="8">
        <v>0.52128663620307403</v>
      </c>
      <c r="Z20" s="8">
        <v>5.0117596214128497</v>
      </c>
      <c r="AA20" s="8">
        <v>1.5487232378420299</v>
      </c>
      <c r="AB20" s="8">
        <v>4.45335065012521</v>
      </c>
      <c r="AC20" s="8">
        <v>2.4307915163962601</v>
      </c>
    </row>
    <row r="21" spans="1:29" ht="15.75" customHeight="1" x14ac:dyDescent="0.2">
      <c r="A21" s="8" t="s">
        <v>101</v>
      </c>
      <c r="B21" s="8">
        <v>2.4687126141413498</v>
      </c>
      <c r="C21" s="8">
        <v>0.27810645547234503</v>
      </c>
      <c r="D21" s="8">
        <v>1.27527860390857</v>
      </c>
      <c r="E21" s="8">
        <v>41.223587995038997</v>
      </c>
      <c r="F21" s="8">
        <v>1.09304597566524</v>
      </c>
      <c r="G21" s="8">
        <v>1.7992051932320801</v>
      </c>
      <c r="H21" s="8">
        <v>39.687316955224098</v>
      </c>
      <c r="I21" s="8">
        <v>17.503883486747998</v>
      </c>
      <c r="J21" s="8">
        <v>8.5131105356056693</v>
      </c>
      <c r="K21" s="8">
        <v>12.367648625278401</v>
      </c>
      <c r="L21" s="8">
        <v>6.6784499374651398</v>
      </c>
      <c r="M21" s="8">
        <v>2.9572854207588</v>
      </c>
      <c r="N21" s="8">
        <v>1.1039121606890601</v>
      </c>
      <c r="O21" s="8">
        <v>8.4583109106204701E-2</v>
      </c>
      <c r="P21" s="8">
        <v>0.85054761509472199</v>
      </c>
      <c r="Q21" s="8">
        <v>0</v>
      </c>
      <c r="R21" s="8">
        <v>12.2610563813229</v>
      </c>
      <c r="S21" s="8">
        <v>36.2866724382231</v>
      </c>
      <c r="T21" s="8">
        <v>4.2993177126581603</v>
      </c>
      <c r="U21" s="8">
        <v>1.1392044320594601</v>
      </c>
      <c r="V21" s="8">
        <v>15.310884964003099</v>
      </c>
      <c r="W21" s="8">
        <v>3.4482131104779802E-2</v>
      </c>
      <c r="X21" s="8">
        <v>1.86968112827513</v>
      </c>
      <c r="Y21" s="8">
        <v>8.5131105356056693</v>
      </c>
      <c r="Z21" s="8">
        <v>8.1116945244202103</v>
      </c>
      <c r="AA21" s="8">
        <v>1.5396675295886</v>
      </c>
      <c r="AB21" s="8">
        <v>13.0690167428824</v>
      </c>
      <c r="AC21" s="8">
        <v>10.179896847360499</v>
      </c>
    </row>
    <row r="22" spans="1:29" ht="15.75" customHeight="1" x14ac:dyDescent="0.2">
      <c r="A22" s="8" t="s">
        <v>102</v>
      </c>
      <c r="B22" s="8">
        <v>94.084872124386706</v>
      </c>
      <c r="C22" s="8">
        <v>99.628212202730793</v>
      </c>
      <c r="D22" s="8">
        <v>86.726183789997606</v>
      </c>
      <c r="E22" s="8">
        <v>58.733842964369799</v>
      </c>
      <c r="F22" s="8">
        <v>96.699837512837902</v>
      </c>
      <c r="G22" s="8">
        <v>97.416121152521995</v>
      </c>
      <c r="H22" s="8">
        <v>52.440079919202198</v>
      </c>
      <c r="I22" s="8">
        <v>78.575589604289803</v>
      </c>
      <c r="J22" s="8">
        <v>90.420901442485501</v>
      </c>
      <c r="K22" s="8">
        <v>84.410782790207193</v>
      </c>
      <c r="L22" s="8">
        <v>91.378856460626594</v>
      </c>
      <c r="M22" s="8">
        <v>74.792321042221801</v>
      </c>
      <c r="N22" s="8">
        <v>96.640741783590002</v>
      </c>
      <c r="O22" s="8">
        <v>99.412107744442594</v>
      </c>
      <c r="P22" s="8">
        <v>95.919508480023794</v>
      </c>
      <c r="Q22" s="8">
        <v>99.948627350607694</v>
      </c>
      <c r="R22" s="8">
        <v>84.317777161464505</v>
      </c>
      <c r="S22" s="8">
        <v>61.710990962023203</v>
      </c>
      <c r="T22" s="8">
        <v>76.223197943157103</v>
      </c>
      <c r="U22" s="8">
        <v>93.990238997170493</v>
      </c>
      <c r="V22" s="8">
        <v>83.585546390894393</v>
      </c>
      <c r="W22" s="8">
        <v>86.407303843713393</v>
      </c>
      <c r="X22" s="8">
        <v>97.978373869829397</v>
      </c>
      <c r="Y22" s="8">
        <v>90.420901442485501</v>
      </c>
      <c r="Z22" s="8">
        <v>79.656311862961303</v>
      </c>
      <c r="AA22" s="8">
        <v>83.769243525340997</v>
      </c>
      <c r="AB22" s="8">
        <v>83.858100920998695</v>
      </c>
      <c r="AC22" s="8">
        <v>87.344531154782103</v>
      </c>
    </row>
    <row r="23" spans="1:29" ht="15.75" customHeight="1" x14ac:dyDescent="0.2">
      <c r="A23" s="8" t="s">
        <v>103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</row>
    <row r="24" spans="1:29" ht="15.75" customHeight="1" x14ac:dyDescent="0.2">
      <c r="A24" s="8" t="s">
        <v>104</v>
      </c>
      <c r="B24" s="8">
        <v>0.43259158443956203</v>
      </c>
      <c r="C24" s="8">
        <v>0.121106872198458</v>
      </c>
      <c r="D24" s="8">
        <v>0</v>
      </c>
      <c r="E24" s="8">
        <v>0</v>
      </c>
      <c r="F24" s="8">
        <v>0.33443898842785102</v>
      </c>
      <c r="G24" s="8">
        <v>0.167780185332637</v>
      </c>
      <c r="H24" s="8">
        <v>0</v>
      </c>
      <c r="I24" s="8">
        <v>5.3613342245118698E-2</v>
      </c>
      <c r="J24" s="8">
        <v>1.47895613617171E-2</v>
      </c>
      <c r="K24" s="8">
        <v>4.0298765174554899E-2</v>
      </c>
      <c r="L24" s="8">
        <v>1.0212683534453399</v>
      </c>
      <c r="M24" s="8">
        <v>0</v>
      </c>
      <c r="N24" s="8">
        <v>0.341624856600589</v>
      </c>
      <c r="O24" s="8">
        <v>2.9862936935939301E-2</v>
      </c>
      <c r="P24" s="8">
        <v>6.4540178360691599E-4</v>
      </c>
      <c r="Q24" s="8">
        <v>0</v>
      </c>
      <c r="R24" s="8">
        <v>4.2843793215002E-2</v>
      </c>
      <c r="S24" s="8">
        <v>0</v>
      </c>
      <c r="T24" s="8">
        <v>0</v>
      </c>
      <c r="U24" s="8">
        <v>0.35123451483461299</v>
      </c>
      <c r="V24" s="8">
        <v>1.347664147951E-2</v>
      </c>
      <c r="W24" s="8">
        <v>0</v>
      </c>
      <c r="X24" s="8">
        <v>0.216185654466449</v>
      </c>
      <c r="Y24" s="8">
        <v>1.47895613617171E-2</v>
      </c>
      <c r="Z24" s="8">
        <v>0</v>
      </c>
      <c r="AA24" s="8">
        <v>0</v>
      </c>
      <c r="AB24" s="8">
        <v>3.8418116358653297E-2</v>
      </c>
      <c r="AC24" s="8">
        <v>1.6474909471966099</v>
      </c>
    </row>
    <row r="25" spans="1:29" ht="15.75" customHeight="1" x14ac:dyDescent="0.2">
      <c r="A25" s="8" t="s">
        <v>105</v>
      </c>
      <c r="B25" s="8">
        <v>0.17791441242097</v>
      </c>
      <c r="C25" s="8">
        <v>0.123713189358438</v>
      </c>
      <c r="D25" s="8">
        <v>3.7842328026141903E-2</v>
      </c>
      <c r="E25" s="8">
        <v>0.173407163429562</v>
      </c>
      <c r="F25" s="8">
        <v>0.112249762292171</v>
      </c>
      <c r="G25" s="8">
        <v>0.26356624637961801</v>
      </c>
      <c r="H25" s="8">
        <v>0.24817937302017401</v>
      </c>
      <c r="I25" s="8">
        <v>8.5439353245623295E-2</v>
      </c>
      <c r="J25" s="8">
        <v>2.5170434860660201E-2</v>
      </c>
      <c r="K25" s="8">
        <v>9.4161015457858793E-2</v>
      </c>
      <c r="L25" s="8">
        <v>0.16239041321079101</v>
      </c>
      <c r="M25" s="8">
        <v>0.30111908657929698</v>
      </c>
      <c r="N25" s="8">
        <v>0.11319245799369999</v>
      </c>
      <c r="O25" s="8">
        <v>4.3684361160932703E-2</v>
      </c>
      <c r="P25" s="8">
        <v>2.5393158545005901E-2</v>
      </c>
      <c r="Q25" s="8">
        <v>0</v>
      </c>
      <c r="R25" s="8">
        <v>7.3428783360806896E-2</v>
      </c>
      <c r="S25" s="8">
        <v>0.18731254344597001</v>
      </c>
      <c r="T25" s="8">
        <v>0.41783138502572897</v>
      </c>
      <c r="U25" s="8">
        <v>0.118328659631834</v>
      </c>
      <c r="V25" s="8">
        <v>4.2158447841017299E-2</v>
      </c>
      <c r="W25" s="8">
        <v>1.41628820203541E-2</v>
      </c>
      <c r="X25" s="8">
        <v>0.27811603642828803</v>
      </c>
      <c r="Y25" s="8">
        <v>2.5170434860660201E-2</v>
      </c>
      <c r="Z25" s="8">
        <v>0.157832061917872</v>
      </c>
      <c r="AA25" s="8">
        <v>0.61482763970641696</v>
      </c>
      <c r="AB25" s="8">
        <v>9.1479494196237798E-2</v>
      </c>
      <c r="AC25" s="8">
        <v>0.216999116883106</v>
      </c>
    </row>
    <row r="26" spans="1:29" ht="15.75" customHeight="1" x14ac:dyDescent="0.2">
      <c r="A26" s="8" t="s">
        <v>106</v>
      </c>
      <c r="B26" s="8">
        <v>100</v>
      </c>
      <c r="C26" s="8">
        <v>100</v>
      </c>
      <c r="D26" s="8">
        <v>100</v>
      </c>
      <c r="E26" s="8">
        <v>100</v>
      </c>
      <c r="F26" s="8">
        <v>100</v>
      </c>
      <c r="G26" s="8">
        <v>99.999999999999901</v>
      </c>
      <c r="H26" s="8">
        <v>100</v>
      </c>
      <c r="I26" s="8">
        <v>99.999999999999901</v>
      </c>
      <c r="J26" s="8">
        <v>100</v>
      </c>
      <c r="K26" s="8">
        <v>100</v>
      </c>
      <c r="L26" s="8">
        <v>100</v>
      </c>
      <c r="M26" s="8">
        <v>100</v>
      </c>
      <c r="N26" s="8">
        <v>100</v>
      </c>
      <c r="O26" s="8">
        <v>100</v>
      </c>
      <c r="P26" s="8">
        <v>100</v>
      </c>
      <c r="Q26" s="8">
        <v>100</v>
      </c>
      <c r="R26" s="8">
        <v>99.999999999999901</v>
      </c>
      <c r="S26" s="8">
        <v>100</v>
      </c>
      <c r="T26" s="8">
        <v>100</v>
      </c>
      <c r="U26" s="8">
        <v>100</v>
      </c>
      <c r="V26" s="8">
        <v>100</v>
      </c>
      <c r="W26" s="8">
        <v>100</v>
      </c>
      <c r="X26" s="8">
        <v>99.999999999999901</v>
      </c>
      <c r="Y26" s="8">
        <v>100</v>
      </c>
      <c r="Z26" s="8">
        <v>100</v>
      </c>
      <c r="AA26" s="8">
        <v>100</v>
      </c>
      <c r="AB26" s="8">
        <v>99.999999999999901</v>
      </c>
      <c r="AC26" s="8">
        <v>99.999999999999901</v>
      </c>
    </row>
    <row r="27" spans="1:29" ht="15.75" customHeight="1" x14ac:dyDescent="0.2">
      <c r="A27" s="8" t="s">
        <v>107</v>
      </c>
      <c r="B27" s="8">
        <v>100</v>
      </c>
      <c r="C27" s="8">
        <v>100</v>
      </c>
      <c r="D27" s="8">
        <v>100</v>
      </c>
      <c r="E27" s="8">
        <v>100</v>
      </c>
      <c r="F27" s="8">
        <v>100</v>
      </c>
      <c r="G27" s="8">
        <v>99.999999999999901</v>
      </c>
      <c r="H27" s="8">
        <v>100</v>
      </c>
      <c r="I27" s="8">
        <v>99.999999999999901</v>
      </c>
      <c r="J27" s="8">
        <v>100</v>
      </c>
      <c r="K27" s="8">
        <v>100</v>
      </c>
      <c r="L27" s="8">
        <v>100</v>
      </c>
      <c r="M27" s="8">
        <v>100</v>
      </c>
      <c r="N27" s="8">
        <v>100</v>
      </c>
      <c r="O27" s="8">
        <v>100</v>
      </c>
      <c r="P27" s="8">
        <v>100</v>
      </c>
      <c r="Q27" s="8">
        <v>100</v>
      </c>
      <c r="R27" s="8">
        <v>99.999999999999901</v>
      </c>
      <c r="S27" s="8">
        <v>100</v>
      </c>
      <c r="T27" s="8">
        <v>100</v>
      </c>
      <c r="U27" s="8">
        <v>100</v>
      </c>
      <c r="V27" s="8">
        <v>100</v>
      </c>
      <c r="W27" s="8">
        <v>100</v>
      </c>
      <c r="X27" s="8">
        <v>99.999999999999901</v>
      </c>
      <c r="Y27" s="8">
        <v>100</v>
      </c>
      <c r="Z27" s="8">
        <v>100</v>
      </c>
      <c r="AA27" s="8">
        <v>100</v>
      </c>
      <c r="AB27" s="8">
        <v>99.999999999999901</v>
      </c>
      <c r="AC27" s="8">
        <v>99.999999999999901</v>
      </c>
    </row>
    <row r="28" spans="1:29" ht="15.75" customHeight="1" x14ac:dyDescent="0.2"/>
    <row r="29" spans="1:29" ht="15.75" customHeight="1" x14ac:dyDescent="0.2"/>
    <row r="30" spans="1:29" ht="15.75" customHeight="1" x14ac:dyDescent="0.2"/>
    <row r="31" spans="1:29" ht="15.75" customHeight="1" x14ac:dyDescent="0.2"/>
    <row r="32" spans="1:29" ht="15.75" customHeight="1" x14ac:dyDescent="0.25">
      <c r="A32" s="5" t="s">
        <v>136</v>
      </c>
    </row>
    <row r="33" spans="1:29" ht="15.75" customHeight="1" x14ac:dyDescent="0.25">
      <c r="A33" s="5" t="s">
        <v>58</v>
      </c>
      <c r="B33">
        <f>B$2*B3/100</f>
        <v>2912.908050197515</v>
      </c>
      <c r="C33">
        <f t="shared" ref="C33:AC42" si="0">C$2*C3/100</f>
        <v>49.572899863622197</v>
      </c>
      <c r="D33">
        <f t="shared" si="0"/>
        <v>1.4449503372056438</v>
      </c>
      <c r="E33">
        <f t="shared" si="0"/>
        <v>343788.06151320337</v>
      </c>
      <c r="F33">
        <f t="shared" si="0"/>
        <v>2927.5798501304275</v>
      </c>
      <c r="G33">
        <f t="shared" si="0"/>
        <v>29905.352099551834</v>
      </c>
      <c r="H33">
        <f t="shared" si="0"/>
        <v>102144.62700596663</v>
      </c>
      <c r="I33">
        <f t="shared" si="0"/>
        <v>42718.946400024499</v>
      </c>
      <c r="J33">
        <f t="shared" si="0"/>
        <v>42776.633250272047</v>
      </c>
      <c r="K33">
        <f t="shared" si="0"/>
        <v>53860.844702331626</v>
      </c>
      <c r="L33">
        <f t="shared" si="0"/>
        <v>15734.949750347227</v>
      </c>
      <c r="M33">
        <f t="shared" si="0"/>
        <v>93.254856708391216</v>
      </c>
      <c r="N33">
        <f t="shared" si="0"/>
        <v>2927.5798501304275</v>
      </c>
      <c r="O33">
        <f t="shared" si="0"/>
        <v>1080.3780001740226</v>
      </c>
      <c r="P33">
        <f t="shared" si="0"/>
        <v>113.03955010294322</v>
      </c>
      <c r="Q33">
        <f t="shared" si="0"/>
        <v>0</v>
      </c>
      <c r="R33">
        <f t="shared" si="0"/>
        <v>42650.811450222318</v>
      </c>
      <c r="S33">
        <f t="shared" si="0"/>
        <v>367468.23556630395</v>
      </c>
      <c r="T33">
        <f t="shared" si="0"/>
        <v>151.94205516614394</v>
      </c>
      <c r="U33">
        <f t="shared" si="0"/>
        <v>2924.0230503029875</v>
      </c>
      <c r="V33">
        <f t="shared" si="0"/>
        <v>98016.404850883366</v>
      </c>
      <c r="W33">
        <f t="shared" si="0"/>
        <v>0.11115000590596591</v>
      </c>
      <c r="X33">
        <f t="shared" si="0"/>
        <v>28833.866099714833</v>
      </c>
      <c r="Y33">
        <f t="shared" si="0"/>
        <v>42776.633250272047</v>
      </c>
      <c r="Z33">
        <f t="shared" si="0"/>
        <v>2509.211255231271</v>
      </c>
      <c r="AA33">
        <f t="shared" si="0"/>
        <v>196.95780051213504</v>
      </c>
      <c r="AB33">
        <f t="shared" si="0"/>
        <v>63653.604302521009</v>
      </c>
      <c r="AC33">
        <f t="shared" si="0"/>
        <v>17150.222699933231</v>
      </c>
    </row>
    <row r="34" spans="1:29" ht="15.75" customHeight="1" x14ac:dyDescent="0.25">
      <c r="A34" s="5" t="s">
        <v>59</v>
      </c>
      <c r="B34">
        <f t="shared" ref="B34:Q57" si="1">B$2*B4/100</f>
        <v>0</v>
      </c>
      <c r="C34">
        <f t="shared" si="1"/>
        <v>0</v>
      </c>
      <c r="D34">
        <f t="shared" si="1"/>
        <v>0</v>
      </c>
      <c r="E34">
        <f t="shared" si="1"/>
        <v>128277.65924896731</v>
      </c>
      <c r="F34">
        <f t="shared" si="1"/>
        <v>0</v>
      </c>
      <c r="G34">
        <f t="shared" si="1"/>
        <v>0</v>
      </c>
      <c r="H34">
        <f t="shared" si="1"/>
        <v>1291.2295497573234</v>
      </c>
      <c r="I34">
        <f t="shared" si="1"/>
        <v>0</v>
      </c>
      <c r="J34">
        <f t="shared" si="1"/>
        <v>0</v>
      </c>
      <c r="K34">
        <f t="shared" si="1"/>
        <v>0</v>
      </c>
      <c r="L34">
        <f t="shared" si="1"/>
        <v>0</v>
      </c>
      <c r="M34">
        <f t="shared" si="1"/>
        <v>1.2226499383208744</v>
      </c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0"/>
        <v>0</v>
      </c>
      <c r="S34">
        <f t="shared" si="0"/>
        <v>180167.70329898305</v>
      </c>
      <c r="T34">
        <f t="shared" si="0"/>
        <v>1.2226499383208778</v>
      </c>
      <c r="U34">
        <f t="shared" si="0"/>
        <v>0</v>
      </c>
      <c r="V34">
        <f t="shared" si="0"/>
        <v>0</v>
      </c>
      <c r="W34">
        <f t="shared" si="0"/>
        <v>0</v>
      </c>
      <c r="X34">
        <f t="shared" si="0"/>
        <v>0</v>
      </c>
      <c r="Y34">
        <f t="shared" si="0"/>
        <v>0</v>
      </c>
      <c r="Z34">
        <f t="shared" si="0"/>
        <v>893.31255006565243</v>
      </c>
      <c r="AA34">
        <f t="shared" si="0"/>
        <v>220.74389993344212</v>
      </c>
      <c r="AB34">
        <f t="shared" si="0"/>
        <v>0</v>
      </c>
      <c r="AC34">
        <f t="shared" si="0"/>
        <v>0</v>
      </c>
    </row>
    <row r="35" spans="1:29" ht="15.75" customHeight="1" x14ac:dyDescent="0.25">
      <c r="A35" s="6" t="s">
        <v>93</v>
      </c>
      <c r="B35">
        <f t="shared" si="1"/>
        <v>0</v>
      </c>
      <c r="C35">
        <f t="shared" si="0"/>
        <v>0</v>
      </c>
      <c r="D35">
        <f t="shared" si="0"/>
        <v>9.4477501991329795</v>
      </c>
      <c r="E35">
        <f t="shared" si="0"/>
        <v>487936.27348253177</v>
      </c>
      <c r="F35">
        <f t="shared" si="0"/>
        <v>0</v>
      </c>
      <c r="G35">
        <f t="shared" si="0"/>
        <v>0</v>
      </c>
      <c r="H35">
        <f t="shared" si="0"/>
        <v>355859.17378222034</v>
      </c>
      <c r="I35">
        <f t="shared" si="0"/>
        <v>0</v>
      </c>
      <c r="J35">
        <f t="shared" si="0"/>
        <v>0</v>
      </c>
      <c r="K35">
        <f t="shared" si="0"/>
        <v>0</v>
      </c>
      <c r="L35">
        <f t="shared" si="0"/>
        <v>0</v>
      </c>
      <c r="M35">
        <f t="shared" si="0"/>
        <v>38.124450886811154</v>
      </c>
      <c r="N35">
        <f t="shared" si="0"/>
        <v>0</v>
      </c>
      <c r="O35">
        <f t="shared" si="0"/>
        <v>0</v>
      </c>
      <c r="P35">
        <f t="shared" si="0"/>
        <v>0.77804987110442747</v>
      </c>
      <c r="Q35">
        <f t="shared" si="0"/>
        <v>0</v>
      </c>
      <c r="R35">
        <f t="shared" si="0"/>
        <v>0</v>
      </c>
      <c r="S35">
        <f t="shared" si="0"/>
        <v>494533.91518206679</v>
      </c>
      <c r="T35">
        <f t="shared" si="0"/>
        <v>52.796250982212321</v>
      </c>
      <c r="U35">
        <f t="shared" si="0"/>
        <v>0</v>
      </c>
      <c r="V35">
        <f t="shared" si="0"/>
        <v>0</v>
      </c>
      <c r="W35">
        <f t="shared" si="0"/>
        <v>1.3338000089873148</v>
      </c>
      <c r="X35">
        <f t="shared" si="0"/>
        <v>0</v>
      </c>
      <c r="Y35">
        <f t="shared" si="0"/>
        <v>0</v>
      </c>
      <c r="Z35">
        <f t="shared" si="0"/>
        <v>176.95079996134922</v>
      </c>
      <c r="AA35">
        <f t="shared" si="0"/>
        <v>5.0017498147777095</v>
      </c>
      <c r="AB35">
        <f t="shared" si="0"/>
        <v>0</v>
      </c>
      <c r="AC35">
        <f t="shared" si="0"/>
        <v>0</v>
      </c>
    </row>
    <row r="36" spans="1:29" ht="15.75" customHeight="1" x14ac:dyDescent="0.25">
      <c r="A36" s="5" t="s">
        <v>62</v>
      </c>
      <c r="B36">
        <f t="shared" si="1"/>
        <v>0.55574993200067813</v>
      </c>
      <c r="C36">
        <f t="shared" si="0"/>
        <v>0</v>
      </c>
      <c r="D36">
        <f t="shared" si="0"/>
        <v>0</v>
      </c>
      <c r="E36">
        <f t="shared" si="0"/>
        <v>0.44459982423055439</v>
      </c>
      <c r="F36">
        <f t="shared" si="0"/>
        <v>0.5557499320006779</v>
      </c>
      <c r="G36">
        <f t="shared" si="0"/>
        <v>0</v>
      </c>
      <c r="H36">
        <f t="shared" si="0"/>
        <v>0</v>
      </c>
      <c r="I36">
        <f t="shared" si="0"/>
        <v>258.09030001192144</v>
      </c>
      <c r="J36">
        <f t="shared" si="0"/>
        <v>428.37209992791622</v>
      </c>
      <c r="K36">
        <f t="shared" si="0"/>
        <v>242.19585004146538</v>
      </c>
      <c r="L36">
        <f t="shared" si="0"/>
        <v>4.1125499749425112</v>
      </c>
      <c r="M36">
        <f t="shared" si="0"/>
        <v>0</v>
      </c>
      <c r="N36">
        <f t="shared" si="0"/>
        <v>0.55574993200067691</v>
      </c>
      <c r="O36">
        <f t="shared" si="0"/>
        <v>0</v>
      </c>
      <c r="P36">
        <f t="shared" si="0"/>
        <v>0</v>
      </c>
      <c r="Q36">
        <f t="shared" si="0"/>
        <v>0</v>
      </c>
      <c r="R36">
        <f t="shared" si="0"/>
        <v>257.86799998679544</v>
      </c>
      <c r="S36">
        <f t="shared" si="0"/>
        <v>0.44459982423055472</v>
      </c>
      <c r="T36">
        <f t="shared" si="0"/>
        <v>0</v>
      </c>
      <c r="U36">
        <f t="shared" si="0"/>
        <v>0.55574993200067868</v>
      </c>
      <c r="V36">
        <f t="shared" si="0"/>
        <v>589.53960052946525</v>
      </c>
      <c r="W36">
        <f t="shared" si="0"/>
        <v>0</v>
      </c>
      <c r="X36">
        <f t="shared" si="0"/>
        <v>0</v>
      </c>
      <c r="Y36">
        <f t="shared" si="0"/>
        <v>428.37209992791622</v>
      </c>
      <c r="Z36">
        <f t="shared" si="0"/>
        <v>0</v>
      </c>
      <c r="AA36">
        <f t="shared" si="0"/>
        <v>0</v>
      </c>
      <c r="AB36">
        <f t="shared" si="0"/>
        <v>242.19585004146549</v>
      </c>
      <c r="AC36">
        <f t="shared" si="0"/>
        <v>22.118849963401441</v>
      </c>
    </row>
    <row r="37" spans="1:29" ht="15.75" customHeight="1" x14ac:dyDescent="0.25">
      <c r="A37" s="5" t="s">
        <v>63</v>
      </c>
      <c r="B37">
        <f t="shared" si="1"/>
        <v>12480.033151103755</v>
      </c>
      <c r="C37">
        <f t="shared" si="0"/>
        <v>2.4453001330693125</v>
      </c>
      <c r="D37">
        <f t="shared" si="0"/>
        <v>23.008049757424921</v>
      </c>
      <c r="E37">
        <f t="shared" si="0"/>
        <v>285987.72735260834</v>
      </c>
      <c r="F37">
        <f t="shared" si="0"/>
        <v>2363.2712999187456</v>
      </c>
      <c r="G37">
        <f t="shared" si="0"/>
        <v>3408.748200049718</v>
      </c>
      <c r="H37">
        <f t="shared" si="0"/>
        <v>68335.575750757853</v>
      </c>
      <c r="I37">
        <f t="shared" si="0"/>
        <v>359321.7186072616</v>
      </c>
      <c r="J37">
        <f t="shared" si="0"/>
        <v>748508.88646214653</v>
      </c>
      <c r="K37">
        <f t="shared" si="0"/>
        <v>169263.22140533113</v>
      </c>
      <c r="L37">
        <f t="shared" si="0"/>
        <v>55969.026749964993</v>
      </c>
      <c r="M37">
        <f t="shared" si="0"/>
        <v>1144.6227008720814</v>
      </c>
      <c r="N37">
        <f t="shared" si="0"/>
        <v>2363.2712999187452</v>
      </c>
      <c r="O37">
        <f t="shared" si="0"/>
        <v>349.34445019822221</v>
      </c>
      <c r="P37">
        <f t="shared" si="0"/>
        <v>3927.818699117563</v>
      </c>
      <c r="Q37">
        <f t="shared" si="0"/>
        <v>0</v>
      </c>
      <c r="R37">
        <f t="shared" si="0"/>
        <v>238897.0291591674</v>
      </c>
      <c r="S37">
        <f t="shared" si="0"/>
        <v>343880.53830630606</v>
      </c>
      <c r="T37">
        <f t="shared" si="0"/>
        <v>4696.865550351039</v>
      </c>
      <c r="U37">
        <f t="shared" si="0"/>
        <v>2329.9262998951222</v>
      </c>
      <c r="V37">
        <f t="shared" si="0"/>
        <v>1118780.5472872031</v>
      </c>
      <c r="W37">
        <f t="shared" si="0"/>
        <v>2.7787501208444145</v>
      </c>
      <c r="X37">
        <f t="shared" si="0"/>
        <v>3353.7289500019838</v>
      </c>
      <c r="Y37">
        <f t="shared" si="0"/>
        <v>748508.88646214653</v>
      </c>
      <c r="Z37">
        <f t="shared" si="0"/>
        <v>7569.6484493706512</v>
      </c>
      <c r="AA37">
        <f t="shared" si="0"/>
        <v>6460.7049000018733</v>
      </c>
      <c r="AB37">
        <f t="shared" si="0"/>
        <v>183407.39235468305</v>
      </c>
      <c r="AC37">
        <f t="shared" si="0"/>
        <v>68445.614251131075</v>
      </c>
    </row>
    <row r="38" spans="1:29" ht="15.75" customHeight="1" x14ac:dyDescent="0.25">
      <c r="A38" s="5" t="s">
        <v>65</v>
      </c>
      <c r="B38">
        <f t="shared" si="1"/>
        <v>4972.2952485428268</v>
      </c>
      <c r="C38">
        <f t="shared" si="0"/>
        <v>29.788200106748146</v>
      </c>
      <c r="D38">
        <f t="shared" si="0"/>
        <v>5.5574999129418039</v>
      </c>
      <c r="E38">
        <f t="shared" si="0"/>
        <v>313682.97286187491</v>
      </c>
      <c r="F38">
        <f t="shared" si="0"/>
        <v>5091.4480483886191</v>
      </c>
      <c r="G38">
        <f t="shared" si="0"/>
        <v>40806.610653962503</v>
      </c>
      <c r="H38">
        <f t="shared" si="0"/>
        <v>77474.995652215905</v>
      </c>
      <c r="I38">
        <f t="shared" si="0"/>
        <v>149993.47935352186</v>
      </c>
      <c r="J38">
        <f t="shared" si="0"/>
        <v>210326.14395319653</v>
      </c>
      <c r="K38">
        <f t="shared" si="0"/>
        <v>116062.60770276401</v>
      </c>
      <c r="L38">
        <f t="shared" si="0"/>
        <v>58187.469600242723</v>
      </c>
      <c r="M38">
        <f t="shared" si="0"/>
        <v>1166.5192549392116</v>
      </c>
      <c r="N38">
        <f t="shared" si="0"/>
        <v>5091.2257483709946</v>
      </c>
      <c r="O38">
        <f t="shared" si="0"/>
        <v>303.43949995701217</v>
      </c>
      <c r="P38">
        <f t="shared" si="0"/>
        <v>549.19215000118561</v>
      </c>
      <c r="Q38">
        <f t="shared" si="0"/>
        <v>0</v>
      </c>
      <c r="R38">
        <f t="shared" si="0"/>
        <v>111966.73020429282</v>
      </c>
      <c r="S38">
        <f t="shared" si="0"/>
        <v>362065.56750990369</v>
      </c>
      <c r="T38">
        <f t="shared" si="0"/>
        <v>1330.7989549486408</v>
      </c>
      <c r="U38">
        <f t="shared" si="0"/>
        <v>5082.5560483575337</v>
      </c>
      <c r="V38">
        <f t="shared" si="0"/>
        <v>227025.87569793229</v>
      </c>
      <c r="W38">
        <f t="shared" si="0"/>
        <v>0.22229999616850279</v>
      </c>
      <c r="X38">
        <f t="shared" si="0"/>
        <v>40582.754554279556</v>
      </c>
      <c r="Y38">
        <f t="shared" si="0"/>
        <v>210326.14395319653</v>
      </c>
      <c r="Z38">
        <f t="shared" si="0"/>
        <v>33321.54735285358</v>
      </c>
      <c r="AA38">
        <f t="shared" si="0"/>
        <v>19559.510100322288</v>
      </c>
      <c r="AB38">
        <f t="shared" si="0"/>
        <v>128034.68535234098</v>
      </c>
      <c r="AC38">
        <f t="shared" si="0"/>
        <v>57241.916550486625</v>
      </c>
    </row>
    <row r="39" spans="1:29" ht="15.75" customHeight="1" x14ac:dyDescent="0.25">
      <c r="A39" s="5" t="s">
        <v>64</v>
      </c>
      <c r="B39">
        <f t="shared" si="1"/>
        <v>16686.171449844518</v>
      </c>
      <c r="C39">
        <f t="shared" si="0"/>
        <v>16.561349929832517</v>
      </c>
      <c r="D39">
        <f t="shared" si="0"/>
        <v>53194.055847394418</v>
      </c>
      <c r="E39">
        <f t="shared" si="0"/>
        <v>1703497.6822426887</v>
      </c>
      <c r="F39">
        <f t="shared" si="0"/>
        <v>14368.138199616647</v>
      </c>
      <c r="G39">
        <f t="shared" si="0"/>
        <v>777.82770043337644</v>
      </c>
      <c r="H39">
        <f t="shared" si="0"/>
        <v>308175.93494323432</v>
      </c>
      <c r="I39">
        <f t="shared" si="0"/>
        <v>64307.722046757721</v>
      </c>
      <c r="J39">
        <f t="shared" si="0"/>
        <v>64376.412747166512</v>
      </c>
      <c r="K39">
        <f t="shared" si="0"/>
        <v>169399.60245207173</v>
      </c>
      <c r="L39">
        <f t="shared" si="0"/>
        <v>34771.276801552602</v>
      </c>
      <c r="M39">
        <f t="shared" si="0"/>
        <v>98166.679646827659</v>
      </c>
      <c r="N39">
        <f t="shared" si="0"/>
        <v>13983.33689956329</v>
      </c>
      <c r="O39">
        <f t="shared" si="0"/>
        <v>345.00959951468195</v>
      </c>
      <c r="P39">
        <f t="shared" si="0"/>
        <v>192.17834992376629</v>
      </c>
      <c r="Q39">
        <f t="shared" si="0"/>
        <v>0</v>
      </c>
      <c r="R39">
        <f t="shared" si="0"/>
        <v>64289.159996603106</v>
      </c>
      <c r="S39">
        <f t="shared" si="0"/>
        <v>1811961.4090429207</v>
      </c>
      <c r="T39">
        <f t="shared" si="0"/>
        <v>98682.304497373014</v>
      </c>
      <c r="U39">
        <f t="shared" si="0"/>
        <v>13970.776949499153</v>
      </c>
      <c r="V39">
        <f t="shared" si="0"/>
        <v>245475.88649697293</v>
      </c>
      <c r="W39">
        <f t="shared" si="0"/>
        <v>169.6149014319256</v>
      </c>
      <c r="X39">
        <f t="shared" si="0"/>
        <v>738.92520032320465</v>
      </c>
      <c r="Y39">
        <f t="shared" si="0"/>
        <v>64376.412747166512</v>
      </c>
      <c r="Z39">
        <f t="shared" si="0"/>
        <v>125921.27924775913</v>
      </c>
      <c r="AA39">
        <f t="shared" si="0"/>
        <v>25167.805649589958</v>
      </c>
      <c r="AB39">
        <f t="shared" si="0"/>
        <v>191402.1895529422</v>
      </c>
      <c r="AC39">
        <f t="shared" si="0"/>
        <v>45674.758352212273</v>
      </c>
    </row>
    <row r="40" spans="1:29" ht="15.75" customHeight="1" x14ac:dyDescent="0.25">
      <c r="A40" s="5" t="s">
        <v>60</v>
      </c>
      <c r="B40">
        <f t="shared" si="1"/>
        <v>1049.4783003130658</v>
      </c>
      <c r="C40">
        <f t="shared" si="0"/>
        <v>93.810600218973235</v>
      </c>
      <c r="D40">
        <f t="shared" si="0"/>
        <v>567.08730024859233</v>
      </c>
      <c r="E40">
        <f t="shared" si="0"/>
        <v>144573.36074947246</v>
      </c>
      <c r="F40">
        <f t="shared" si="0"/>
        <v>963.00360092542212</v>
      </c>
      <c r="G40">
        <f t="shared" si="0"/>
        <v>3515.3410500695372</v>
      </c>
      <c r="H40">
        <f t="shared" si="0"/>
        <v>53492.049000192797</v>
      </c>
      <c r="I40">
        <f t="shared" si="0"/>
        <v>24968.402549873219</v>
      </c>
      <c r="J40">
        <f t="shared" si="0"/>
        <v>83803.09859949816</v>
      </c>
      <c r="K40">
        <f t="shared" si="0"/>
        <v>9693.0580493767884</v>
      </c>
      <c r="L40">
        <f t="shared" si="0"/>
        <v>6065.7889501903674</v>
      </c>
      <c r="M40">
        <f t="shared" si="0"/>
        <v>14284.886849174007</v>
      </c>
      <c r="N40">
        <f t="shared" si="0"/>
        <v>960.33600091870676</v>
      </c>
      <c r="O40">
        <f t="shared" si="0"/>
        <v>269.42759995174265</v>
      </c>
      <c r="P40">
        <f t="shared" si="0"/>
        <v>2658.2634000615712</v>
      </c>
      <c r="Q40">
        <f t="shared" si="0"/>
        <v>0</v>
      </c>
      <c r="R40">
        <f t="shared" si="0"/>
        <v>12341.20679899256</v>
      </c>
      <c r="S40">
        <f t="shared" si="0"/>
        <v>183081.27825219705</v>
      </c>
      <c r="T40">
        <f t="shared" si="0"/>
        <v>15918.79184896731</v>
      </c>
      <c r="U40">
        <f t="shared" si="0"/>
        <v>936.54990093273898</v>
      </c>
      <c r="V40">
        <f t="shared" si="0"/>
        <v>40027.782601198473</v>
      </c>
      <c r="W40">
        <f t="shared" si="0"/>
        <v>54.685799889856568</v>
      </c>
      <c r="X40">
        <f t="shared" si="0"/>
        <v>3105.1975500128551</v>
      </c>
      <c r="Y40">
        <f t="shared" si="0"/>
        <v>83803.09859949816</v>
      </c>
      <c r="Z40">
        <f t="shared" si="0"/>
        <v>29841.885448807039</v>
      </c>
      <c r="AA40">
        <f t="shared" si="0"/>
        <v>2653.8174006696495</v>
      </c>
      <c r="AB40">
        <f t="shared" si="0"/>
        <v>9839.3314493046546</v>
      </c>
      <c r="AC40">
        <f t="shared" si="0"/>
        <v>10196.345250508513</v>
      </c>
    </row>
    <row r="41" spans="1:29" ht="15.75" customHeight="1" x14ac:dyDescent="0.25">
      <c r="A41" s="5" t="s">
        <v>67</v>
      </c>
      <c r="B41">
        <f t="shared" si="1"/>
        <v>17.00595011579653</v>
      </c>
      <c r="C41">
        <f t="shared" si="0"/>
        <v>0.33344999892641858</v>
      </c>
      <c r="D41">
        <f t="shared" si="0"/>
        <v>0.22230008534857607</v>
      </c>
      <c r="E41">
        <f t="shared" si="0"/>
        <v>36316.595250147206</v>
      </c>
      <c r="F41">
        <f t="shared" si="0"/>
        <v>17.117100089721106</v>
      </c>
      <c r="G41">
        <f t="shared" si="0"/>
        <v>507.73320009623194</v>
      </c>
      <c r="H41">
        <f t="shared" si="0"/>
        <v>35623.241550443796</v>
      </c>
      <c r="I41">
        <f t="shared" si="0"/>
        <v>322.33500002744722</v>
      </c>
      <c r="J41">
        <f t="shared" si="0"/>
        <v>3523.788448901531</v>
      </c>
      <c r="K41">
        <f t="shared" si="0"/>
        <v>514.51334932095631</v>
      </c>
      <c r="L41">
        <f t="shared" si="0"/>
        <v>4126.777200272697</v>
      </c>
      <c r="M41">
        <f t="shared" si="0"/>
        <v>19.006650263586089</v>
      </c>
      <c r="N41">
        <f t="shared" si="0"/>
        <v>17.117100089721102</v>
      </c>
      <c r="O41">
        <f t="shared" si="0"/>
        <v>55.352699996802855</v>
      </c>
      <c r="P41">
        <f t="shared" si="0"/>
        <v>0</v>
      </c>
      <c r="Q41">
        <f t="shared" si="0"/>
        <v>0</v>
      </c>
      <c r="R41">
        <f t="shared" si="0"/>
        <v>322.44615022013301</v>
      </c>
      <c r="S41">
        <f t="shared" si="0"/>
        <v>40946.881950251169</v>
      </c>
      <c r="T41">
        <f t="shared" si="0"/>
        <v>97.2562504668835</v>
      </c>
      <c r="U41">
        <f t="shared" si="0"/>
        <v>17.11710008972112</v>
      </c>
      <c r="V41">
        <f t="shared" si="0"/>
        <v>24712.757549472564</v>
      </c>
      <c r="W41">
        <f t="shared" si="0"/>
        <v>0</v>
      </c>
      <c r="X41">
        <f t="shared" si="0"/>
        <v>463.38435022617631</v>
      </c>
      <c r="Y41">
        <f t="shared" si="0"/>
        <v>3523.788448901531</v>
      </c>
      <c r="Z41">
        <f t="shared" si="0"/>
        <v>53.240849593478032</v>
      </c>
      <c r="AA41">
        <f t="shared" si="0"/>
        <v>0</v>
      </c>
      <c r="AB41">
        <f t="shared" si="0"/>
        <v>722.14154924546949</v>
      </c>
      <c r="AC41">
        <f t="shared" si="0"/>
        <v>4092.9876001018579</v>
      </c>
    </row>
    <row r="42" spans="1:29" ht="15.75" customHeight="1" x14ac:dyDescent="0.25">
      <c r="A42" s="5" t="s">
        <v>66</v>
      </c>
      <c r="B42">
        <f t="shared" si="1"/>
        <v>15857.325900295045</v>
      </c>
      <c r="C42">
        <f t="shared" si="0"/>
        <v>24.89759999362796</v>
      </c>
      <c r="D42">
        <f t="shared" si="0"/>
        <v>64.911599853713369</v>
      </c>
      <c r="E42">
        <f t="shared" si="0"/>
        <v>642507.24331647763</v>
      </c>
      <c r="F42">
        <f t="shared" si="0"/>
        <v>5710.3312501101727</v>
      </c>
      <c r="G42">
        <f t="shared" si="0"/>
        <v>6546.1792501716818</v>
      </c>
      <c r="H42">
        <f t="shared" si="0"/>
        <v>286956.39960816927</v>
      </c>
      <c r="I42">
        <f t="shared" si="0"/>
        <v>199693.20150615677</v>
      </c>
      <c r="J42">
        <f t="shared" si="0"/>
        <v>324696.93749930314</v>
      </c>
      <c r="K42">
        <f t="shared" si="0"/>
        <v>151892.58825724135</v>
      </c>
      <c r="L42">
        <f t="shared" si="0"/>
        <v>351666.04004561243</v>
      </c>
      <c r="M42">
        <f t="shared" si="0"/>
        <v>4226.8121997281742</v>
      </c>
      <c r="N42">
        <f t="shared" si="0"/>
        <v>5709.5532000477542</v>
      </c>
      <c r="O42">
        <f t="shared" si="0"/>
        <v>1835.3088004203933</v>
      </c>
      <c r="P42">
        <f t="shared" si="0"/>
        <v>13867.518599999443</v>
      </c>
      <c r="Q42">
        <f t="shared" si="0"/>
        <v>0</v>
      </c>
      <c r="R42">
        <f t="shared" si="0"/>
        <v>178985.62305044319</v>
      </c>
      <c r="S42">
        <f t="shared" si="0"/>
        <v>768477.65087020781</v>
      </c>
      <c r="T42">
        <f t="shared" si="0"/>
        <v>8697.70980055578</v>
      </c>
      <c r="U42">
        <f t="shared" si="0"/>
        <v>5597.0694000436806</v>
      </c>
      <c r="V42">
        <f t="shared" si="0"/>
        <v>893355.23160491069</v>
      </c>
      <c r="W42">
        <f t="shared" si="0"/>
        <v>13.893749572971942</v>
      </c>
      <c r="X42">
        <f t="shared" si="0"/>
        <v>6221.7324003950516</v>
      </c>
      <c r="Y42">
        <f t="shared" si="0"/>
        <v>324696.93749930314</v>
      </c>
      <c r="Z42">
        <f t="shared" si="0"/>
        <v>59002.754849914469</v>
      </c>
      <c r="AA42">
        <f t="shared" si="0"/>
        <v>5242.1674478407303</v>
      </c>
      <c r="AB42">
        <f t="shared" si="0"/>
        <v>160622.64270577944</v>
      </c>
      <c r="AC42">
        <f t="shared" si="0"/>
        <v>357201.53235253016</v>
      </c>
    </row>
    <row r="43" spans="1:29" ht="15.75" customHeight="1" x14ac:dyDescent="0.25">
      <c r="A43" s="5" t="s">
        <v>61</v>
      </c>
      <c r="B43">
        <f t="shared" si="1"/>
        <v>297963.58409831487</v>
      </c>
      <c r="C43">
        <f t="shared" ref="C43:AC52" si="2">C$2*C13/100</f>
        <v>37376.410502246232</v>
      </c>
      <c r="D43">
        <f t="shared" si="2"/>
        <v>539356.81994618243</v>
      </c>
      <c r="E43">
        <f t="shared" si="2"/>
        <v>3973518.6893905378</v>
      </c>
      <c r="F43">
        <f t="shared" si="2"/>
        <v>288086.68395041989</v>
      </c>
      <c r="G43">
        <f t="shared" si="2"/>
        <v>389346.00120773708</v>
      </c>
      <c r="H43">
        <f t="shared" si="2"/>
        <v>924967.9588482402</v>
      </c>
      <c r="I43">
        <f t="shared" si="2"/>
        <v>1087215.9479930573</v>
      </c>
      <c r="J43">
        <f t="shared" si="2"/>
        <v>3036940.6684364351</v>
      </c>
      <c r="K43">
        <f t="shared" si="2"/>
        <v>617099.7982470094</v>
      </c>
      <c r="L43">
        <f t="shared" si="2"/>
        <v>774711.27630056301</v>
      </c>
      <c r="M43">
        <f t="shared" si="2"/>
        <v>669712.98419644509</v>
      </c>
      <c r="N43">
        <f t="shared" si="2"/>
        <v>286005.17790006677</v>
      </c>
      <c r="O43">
        <f t="shared" si="2"/>
        <v>585262.21455701475</v>
      </c>
      <c r="P43">
        <f t="shared" si="2"/>
        <v>851619.85155513347</v>
      </c>
      <c r="Q43">
        <f t="shared" si="2"/>
        <v>1558.1007001615224</v>
      </c>
      <c r="R43">
        <f t="shared" si="2"/>
        <v>940435.70399749919</v>
      </c>
      <c r="S43">
        <f t="shared" si="2"/>
        <v>5030599.6493950943</v>
      </c>
      <c r="T43">
        <f t="shared" si="2"/>
        <v>695451.21165787207</v>
      </c>
      <c r="U43">
        <f t="shared" si="2"/>
        <v>272148.32969895436</v>
      </c>
      <c r="V43">
        <f t="shared" si="2"/>
        <v>1332802.9844884775</v>
      </c>
      <c r="W43">
        <f t="shared" si="2"/>
        <v>391189.9797032894</v>
      </c>
      <c r="X43">
        <f t="shared" si="2"/>
        <v>378419.51161230006</v>
      </c>
      <c r="Y43">
        <f t="shared" si="2"/>
        <v>3036940.6684364351</v>
      </c>
      <c r="Z43">
        <f t="shared" si="2"/>
        <v>1563420.1167078963</v>
      </c>
      <c r="AA43">
        <f t="shared" si="2"/>
        <v>644504.71996086824</v>
      </c>
      <c r="AB43">
        <f t="shared" si="2"/>
        <v>654110.080646249</v>
      </c>
      <c r="AC43">
        <f t="shared" si="2"/>
        <v>746098.26525821362</v>
      </c>
    </row>
    <row r="44" spans="1:29" ht="15.75" customHeight="1" x14ac:dyDescent="0.25">
      <c r="A44" s="5" t="s">
        <v>94</v>
      </c>
      <c r="B44">
        <f t="shared" si="1"/>
        <v>349890.19649672764</v>
      </c>
      <c r="C44">
        <f t="shared" si="2"/>
        <v>45855.154802578079</v>
      </c>
      <c r="D44">
        <f t="shared" si="2"/>
        <v>934705.47691289906</v>
      </c>
      <c r="E44">
        <f t="shared" si="2"/>
        <v>4271163.7176078903</v>
      </c>
      <c r="F44">
        <f t="shared" si="2"/>
        <v>398745.06749998772</v>
      </c>
      <c r="G44">
        <f t="shared" si="2"/>
        <v>496927.64161039377</v>
      </c>
      <c r="H44">
        <f t="shared" si="2"/>
        <v>917701.9721827883</v>
      </c>
      <c r="I44">
        <f t="shared" si="2"/>
        <v>1449370.6577916301</v>
      </c>
      <c r="J44">
        <f t="shared" si="2"/>
        <v>8515136.366160715</v>
      </c>
      <c r="K44">
        <f t="shared" si="2"/>
        <v>1345886.6733030868</v>
      </c>
      <c r="L44">
        <f t="shared" si="2"/>
        <v>1080822.6000026308</v>
      </c>
      <c r="M44">
        <f t="shared" si="2"/>
        <v>678097.25098744605</v>
      </c>
      <c r="N44">
        <f t="shared" si="2"/>
        <v>362279.42009554757</v>
      </c>
      <c r="O44">
        <f t="shared" si="2"/>
        <v>782037.39510140906</v>
      </c>
      <c r="P44">
        <f t="shared" si="2"/>
        <v>3027987.8694292619</v>
      </c>
      <c r="Q44">
        <f t="shared" si="2"/>
        <v>782.7183000696017</v>
      </c>
      <c r="R44">
        <f t="shared" si="2"/>
        <v>1958014.1762895628</v>
      </c>
      <c r="S44">
        <f t="shared" si="2"/>
        <v>5488841.5335343396</v>
      </c>
      <c r="T44">
        <f t="shared" si="2"/>
        <v>691967.88180140918</v>
      </c>
      <c r="U44">
        <f t="shared" si="2"/>
        <v>344429.61929489998</v>
      </c>
      <c r="V44">
        <f t="shared" si="2"/>
        <v>6524440.5330228461</v>
      </c>
      <c r="W44">
        <f t="shared" si="2"/>
        <v>790167.12841981556</v>
      </c>
      <c r="X44">
        <f t="shared" si="2"/>
        <v>483018.55291022517</v>
      </c>
      <c r="Y44">
        <f t="shared" si="2"/>
        <v>8515136.366160715</v>
      </c>
      <c r="Z44">
        <f t="shared" si="2"/>
        <v>1714725.2772102139</v>
      </c>
      <c r="AA44">
        <f t="shared" si="2"/>
        <v>892998.21780355682</v>
      </c>
      <c r="AB44">
        <f t="shared" si="2"/>
        <v>1392781.9697963672</v>
      </c>
      <c r="AC44">
        <f t="shared" si="2"/>
        <v>1033950.2004166299</v>
      </c>
    </row>
    <row r="45" spans="1:29" ht="15.75" customHeight="1" x14ac:dyDescent="0.25">
      <c r="A45" s="5" t="s">
        <v>95</v>
      </c>
      <c r="B45">
        <f t="shared" si="1"/>
        <v>253020.30389530372</v>
      </c>
      <c r="C45">
        <f t="shared" si="2"/>
        <v>28209.870003102849</v>
      </c>
      <c r="D45">
        <f t="shared" si="2"/>
        <v>66909.187798604791</v>
      </c>
      <c r="E45">
        <f t="shared" si="2"/>
        <v>680724.83701729949</v>
      </c>
      <c r="F45">
        <f t="shared" si="2"/>
        <v>260975.75399437937</v>
      </c>
      <c r="G45">
        <f t="shared" si="2"/>
        <v>651324.99512424541</v>
      </c>
      <c r="H45">
        <f t="shared" si="2"/>
        <v>389371.12110148405</v>
      </c>
      <c r="I45">
        <f t="shared" si="2"/>
        <v>225351.51209877845</v>
      </c>
      <c r="J45">
        <f t="shared" si="2"/>
        <v>252381.8582983863</v>
      </c>
      <c r="K45">
        <f t="shared" si="2"/>
        <v>306430.76880112034</v>
      </c>
      <c r="L45">
        <f t="shared" si="2"/>
        <v>354170.58299458685</v>
      </c>
      <c r="M45">
        <f t="shared" si="2"/>
        <v>559355.26138310018</v>
      </c>
      <c r="N45">
        <f t="shared" si="2"/>
        <v>258983.27909441173</v>
      </c>
      <c r="O45">
        <f t="shared" si="2"/>
        <v>61390.812597986318</v>
      </c>
      <c r="P45">
        <f t="shared" si="2"/>
        <v>92380.321799803234</v>
      </c>
      <c r="Q45">
        <f t="shared" si="2"/>
        <v>120.26430000334122</v>
      </c>
      <c r="R45">
        <f t="shared" si="2"/>
        <v>223958.3579996539</v>
      </c>
      <c r="S45">
        <f t="shared" si="2"/>
        <v>956429.74440997094</v>
      </c>
      <c r="T45">
        <f t="shared" si="2"/>
        <v>591185.06458441843</v>
      </c>
      <c r="U45">
        <f t="shared" si="2"/>
        <v>259415.20799304452</v>
      </c>
      <c r="V45">
        <f t="shared" si="2"/>
        <v>386897.5890046329</v>
      </c>
      <c r="W45">
        <f t="shared" si="2"/>
        <v>24031.074600369124</v>
      </c>
      <c r="X45">
        <f t="shared" si="2"/>
        <v>654831.55532874819</v>
      </c>
      <c r="Y45">
        <f t="shared" si="2"/>
        <v>252381.8582983863</v>
      </c>
      <c r="Z45">
        <f t="shared" si="2"/>
        <v>121968.89640208338</v>
      </c>
      <c r="AA45">
        <f t="shared" si="2"/>
        <v>1153284.1748850681</v>
      </c>
      <c r="AB45">
        <f t="shared" si="2"/>
        <v>310083.38010110252</v>
      </c>
      <c r="AC45">
        <f t="shared" si="2"/>
        <v>392789.42819442617</v>
      </c>
    </row>
    <row r="46" spans="1:29" ht="15.75" customHeight="1" x14ac:dyDescent="0.25">
      <c r="A46" s="5" t="s">
        <v>96</v>
      </c>
      <c r="B46">
        <f t="shared" si="1"/>
        <v>833061.02490312571</v>
      </c>
      <c r="C46">
        <f t="shared" si="2"/>
        <v>389968.21890200948</v>
      </c>
      <c r="D46">
        <f t="shared" si="2"/>
        <v>431903.33551053976</v>
      </c>
      <c r="E46">
        <f t="shared" si="2"/>
        <v>338610.47220327845</v>
      </c>
      <c r="F46">
        <f t="shared" si="2"/>
        <v>1950740.7425825424</v>
      </c>
      <c r="G46">
        <f t="shared" si="2"/>
        <v>2153498.7942504641</v>
      </c>
      <c r="H46">
        <f t="shared" si="2"/>
        <v>79167.25439636955</v>
      </c>
      <c r="I46">
        <f t="shared" si="2"/>
        <v>748876.23719967902</v>
      </c>
      <c r="J46">
        <f t="shared" si="2"/>
        <v>5853473.3321939921</v>
      </c>
      <c r="K46">
        <f t="shared" si="2"/>
        <v>1292700.5091171926</v>
      </c>
      <c r="L46">
        <f t="shared" si="2"/>
        <v>1727759.3930909049</v>
      </c>
      <c r="M46">
        <f t="shared" si="2"/>
        <v>223827.42329985584</v>
      </c>
      <c r="N46">
        <f t="shared" si="2"/>
        <v>1888719.9317801932</v>
      </c>
      <c r="O46">
        <f t="shared" si="2"/>
        <v>3549506.1146744746</v>
      </c>
      <c r="P46">
        <f t="shared" si="2"/>
        <v>4128578.9414711017</v>
      </c>
      <c r="Q46">
        <f t="shared" si="2"/>
        <v>22391.612100072209</v>
      </c>
      <c r="R46">
        <f t="shared" si="2"/>
        <v>1198432.6379996042</v>
      </c>
      <c r="S46">
        <f t="shared" si="2"/>
        <v>379671.06060334371</v>
      </c>
      <c r="T46">
        <f t="shared" si="2"/>
        <v>162236.09610253669</v>
      </c>
      <c r="U46">
        <f t="shared" si="2"/>
        <v>1771419.3353769791</v>
      </c>
      <c r="V46">
        <f t="shared" si="2"/>
        <v>3674235.0879561161</v>
      </c>
      <c r="W46">
        <f t="shared" si="2"/>
        <v>403979.12101134879</v>
      </c>
      <c r="X46">
        <f t="shared" si="2"/>
        <v>2118418.9650562387</v>
      </c>
      <c r="Y46">
        <f t="shared" si="2"/>
        <v>5853473.3321939921</v>
      </c>
      <c r="Z46">
        <f t="shared" si="2"/>
        <v>71896.043698530862</v>
      </c>
      <c r="AA46">
        <f t="shared" si="2"/>
        <v>152079.65370858629</v>
      </c>
      <c r="AB46">
        <f t="shared" si="2"/>
        <v>1350207.9630133549</v>
      </c>
      <c r="AC46">
        <f t="shared" si="2"/>
        <v>848836.32211389509</v>
      </c>
    </row>
    <row r="47" spans="1:29" ht="15.75" customHeight="1" x14ac:dyDescent="0.25">
      <c r="A47" s="5" t="s">
        <v>97</v>
      </c>
      <c r="B47">
        <f t="shared" si="1"/>
        <v>1774.8431999505169</v>
      </c>
      <c r="C47">
        <f t="shared" si="2"/>
        <v>61.577099966000475</v>
      </c>
      <c r="D47">
        <f t="shared" si="2"/>
        <v>144.05039933519456</v>
      </c>
      <c r="E47">
        <f t="shared" si="2"/>
        <v>5604.4052985397529</v>
      </c>
      <c r="F47">
        <f t="shared" si="2"/>
        <v>1889.327699934948</v>
      </c>
      <c r="G47">
        <f t="shared" si="2"/>
        <v>3052.1789999850389</v>
      </c>
      <c r="H47">
        <f t="shared" si="2"/>
        <v>1956.2400000475609</v>
      </c>
      <c r="I47">
        <f t="shared" si="2"/>
        <v>1040.1417006043939</v>
      </c>
      <c r="J47">
        <f t="shared" si="2"/>
        <v>1147.734900395697</v>
      </c>
      <c r="K47">
        <f t="shared" si="2"/>
        <v>1287.3393004648456</v>
      </c>
      <c r="L47">
        <f t="shared" si="2"/>
        <v>3788.6588997212425</v>
      </c>
      <c r="M47">
        <f t="shared" si="2"/>
        <v>1922.2281011583575</v>
      </c>
      <c r="N47">
        <f t="shared" si="2"/>
        <v>1889.3276999349473</v>
      </c>
      <c r="O47">
        <f t="shared" si="2"/>
        <v>377.90999971372077</v>
      </c>
      <c r="P47">
        <f t="shared" si="2"/>
        <v>288.76769945371643</v>
      </c>
      <c r="Q47">
        <f t="shared" si="2"/>
        <v>0</v>
      </c>
      <c r="R47">
        <f t="shared" si="2"/>
        <v>1036.807200449548</v>
      </c>
      <c r="S47">
        <f t="shared" si="2"/>
        <v>6550.0694980190719</v>
      </c>
      <c r="T47">
        <f t="shared" si="2"/>
        <v>2057.1642009297502</v>
      </c>
      <c r="U47">
        <f t="shared" si="2"/>
        <v>1889.3276999349462</v>
      </c>
      <c r="V47">
        <f t="shared" si="2"/>
        <v>1854.6489004115638</v>
      </c>
      <c r="W47">
        <f t="shared" si="2"/>
        <v>52.907399776062803</v>
      </c>
      <c r="X47">
        <f t="shared" si="2"/>
        <v>3029.2820998572784</v>
      </c>
      <c r="Y47">
        <f t="shared" si="2"/>
        <v>1147.734900395697</v>
      </c>
      <c r="Z47">
        <f t="shared" si="2"/>
        <v>1307.1240008477641</v>
      </c>
      <c r="AA47">
        <f t="shared" si="2"/>
        <v>5328.0864005014382</v>
      </c>
      <c r="AB47">
        <f t="shared" si="2"/>
        <v>1316.6829004537694</v>
      </c>
      <c r="AC47">
        <f t="shared" si="2"/>
        <v>4064.7555002521754</v>
      </c>
    </row>
    <row r="48" spans="1:29" ht="15.75" customHeight="1" x14ac:dyDescent="0.25">
      <c r="A48" s="5" t="s">
        <v>98</v>
      </c>
      <c r="B48">
        <f t="shared" si="1"/>
        <v>162191.19149655057</v>
      </c>
      <c r="C48">
        <f t="shared" si="2"/>
        <v>33083.575199559193</v>
      </c>
      <c r="D48">
        <f t="shared" si="2"/>
        <v>196930.01249720465</v>
      </c>
      <c r="E48">
        <f t="shared" si="2"/>
        <v>510510.83849997976</v>
      </c>
      <c r="F48">
        <f t="shared" si="2"/>
        <v>197469.53459677112</v>
      </c>
      <c r="G48">
        <f t="shared" si="2"/>
        <v>367539.70500385872</v>
      </c>
      <c r="H48">
        <f t="shared" si="2"/>
        <v>181960.55279843006</v>
      </c>
      <c r="I48">
        <f t="shared" si="2"/>
        <v>164679.39539690688</v>
      </c>
      <c r="J48">
        <f t="shared" si="2"/>
        <v>246760.78049596411</v>
      </c>
      <c r="K48">
        <f t="shared" si="2"/>
        <v>177948.704695867</v>
      </c>
      <c r="L48">
        <f t="shared" si="2"/>
        <v>155877.87149934348</v>
      </c>
      <c r="M48">
        <f t="shared" si="2"/>
        <v>316853.08199757797</v>
      </c>
      <c r="N48">
        <f t="shared" si="2"/>
        <v>194321.0996962832</v>
      </c>
      <c r="O48">
        <f t="shared" si="2"/>
        <v>274243.72949897527</v>
      </c>
      <c r="P48">
        <f t="shared" si="2"/>
        <v>345865.01040007145</v>
      </c>
      <c r="Q48">
        <f t="shared" si="2"/>
        <v>138.71519994790341</v>
      </c>
      <c r="R48">
        <f t="shared" si="2"/>
        <v>149735.27789629475</v>
      </c>
      <c r="S48">
        <f t="shared" si="2"/>
        <v>662718.98160192685</v>
      </c>
      <c r="T48">
        <f t="shared" si="2"/>
        <v>277166.5299019157</v>
      </c>
      <c r="U48">
        <f t="shared" si="2"/>
        <v>179049.31199498873</v>
      </c>
      <c r="V48">
        <f t="shared" si="2"/>
        <v>411995.48129354743</v>
      </c>
      <c r="W48">
        <f t="shared" si="2"/>
        <v>146156.2478990049</v>
      </c>
      <c r="X48">
        <f t="shared" si="2"/>
        <v>365443.86060414382</v>
      </c>
      <c r="Y48">
        <f t="shared" si="2"/>
        <v>246760.78049596411</v>
      </c>
      <c r="Z48">
        <f t="shared" si="2"/>
        <v>234862.8399103402</v>
      </c>
      <c r="AA48">
        <f t="shared" si="2"/>
        <v>402703.11900325376</v>
      </c>
      <c r="AB48">
        <f t="shared" si="2"/>
        <v>181128.03929534153</v>
      </c>
      <c r="AC48">
        <f t="shared" si="2"/>
        <v>167936.97959912196</v>
      </c>
    </row>
    <row r="49" spans="1:29" ht="15.75" customHeight="1" x14ac:dyDescent="0.25">
      <c r="A49" s="5" t="s">
        <v>99</v>
      </c>
      <c r="B49">
        <f t="shared" si="1"/>
        <v>408688.32419746666</v>
      </c>
      <c r="C49">
        <f t="shared" si="2"/>
        <v>70365.063599454501</v>
      </c>
      <c r="D49">
        <f t="shared" si="2"/>
        <v>288155.04120192694</v>
      </c>
      <c r="E49">
        <f t="shared" si="2"/>
        <v>1131022.6082994731</v>
      </c>
      <c r="F49">
        <f t="shared" si="2"/>
        <v>470639.99969478091</v>
      </c>
      <c r="G49">
        <f t="shared" si="2"/>
        <v>882121.96801166702</v>
      </c>
      <c r="H49">
        <f t="shared" si="2"/>
        <v>520279.81198284111</v>
      </c>
      <c r="I49">
        <f t="shared" si="2"/>
        <v>438650.80739672238</v>
      </c>
      <c r="J49">
        <f t="shared" si="2"/>
        <v>744246.61739923048</v>
      </c>
      <c r="K49">
        <f t="shared" si="2"/>
        <v>572446.73070043232</v>
      </c>
      <c r="L49">
        <f t="shared" si="2"/>
        <v>616857.3800910248</v>
      </c>
      <c r="M49">
        <f t="shared" si="2"/>
        <v>728499.77458390826</v>
      </c>
      <c r="N49">
        <f t="shared" si="2"/>
        <v>464397.81569415244</v>
      </c>
      <c r="O49">
        <f t="shared" si="2"/>
        <v>404871.65549159452</v>
      </c>
      <c r="P49">
        <f t="shared" si="2"/>
        <v>664458.03450031776</v>
      </c>
      <c r="Q49">
        <f t="shared" si="2"/>
        <v>1879.3242002720895</v>
      </c>
      <c r="R49">
        <f t="shared" si="2"/>
        <v>420649.6202992071</v>
      </c>
      <c r="S49">
        <f t="shared" si="2"/>
        <v>1483631.978391753</v>
      </c>
      <c r="T49">
        <f t="shared" si="2"/>
        <v>719124.04978520097</v>
      </c>
      <c r="U49">
        <f t="shared" si="2"/>
        <v>449208.50129216275</v>
      </c>
      <c r="V49">
        <f t="shared" si="2"/>
        <v>1218735.5193043123</v>
      </c>
      <c r="W49">
        <f t="shared" si="2"/>
        <v>211309.93260362928</v>
      </c>
      <c r="X49">
        <f t="shared" si="2"/>
        <v>878600.06911436981</v>
      </c>
      <c r="Y49">
        <f t="shared" si="2"/>
        <v>744246.61739923048</v>
      </c>
      <c r="Z49">
        <f t="shared" si="2"/>
        <v>225702.96841023531</v>
      </c>
      <c r="AA49">
        <f t="shared" si="2"/>
        <v>1304527.5360009796</v>
      </c>
      <c r="AB49">
        <f t="shared" si="2"/>
        <v>586090.83780035563</v>
      </c>
      <c r="AC49">
        <f t="shared" si="2"/>
        <v>593840.43809719535</v>
      </c>
    </row>
    <row r="50" spans="1:29" ht="15.75" customHeight="1" x14ac:dyDescent="0.25">
      <c r="A50" s="5" t="s">
        <v>100</v>
      </c>
      <c r="B50">
        <f t="shared" si="1"/>
        <v>27936.885599714631</v>
      </c>
      <c r="C50">
        <f t="shared" si="2"/>
        <v>220.96620015897008</v>
      </c>
      <c r="D50">
        <f t="shared" si="2"/>
        <v>75083.603393760684</v>
      </c>
      <c r="E50">
        <f t="shared" si="2"/>
        <v>2509465.1165839536</v>
      </c>
      <c r="F50">
        <f t="shared" si="2"/>
        <v>25565.389200188085</v>
      </c>
      <c r="G50">
        <f t="shared" si="2"/>
        <v>5908.0671008777827</v>
      </c>
      <c r="H50">
        <f t="shared" si="2"/>
        <v>494511.90748621104</v>
      </c>
      <c r="I50">
        <f t="shared" si="2"/>
        <v>110373.50609667374</v>
      </c>
      <c r="J50">
        <f t="shared" si="2"/>
        <v>111027.51269699939</v>
      </c>
      <c r="K50">
        <f t="shared" si="2"/>
        <v>286204.58099879738</v>
      </c>
      <c r="L50">
        <f t="shared" si="2"/>
        <v>83459.200497956437</v>
      </c>
      <c r="M50">
        <f t="shared" si="2"/>
        <v>154880.18909022596</v>
      </c>
      <c r="N50">
        <f t="shared" si="2"/>
        <v>24479.45370024045</v>
      </c>
      <c r="O50">
        <f t="shared" si="2"/>
        <v>1661.692499327962</v>
      </c>
      <c r="P50">
        <f t="shared" si="2"/>
        <v>991.90259924941279</v>
      </c>
      <c r="Q50">
        <f t="shared" si="2"/>
        <v>1.5560999810893261</v>
      </c>
      <c r="R50">
        <f t="shared" si="2"/>
        <v>110119.41719651582</v>
      </c>
      <c r="S50">
        <f t="shared" si="2"/>
        <v>2698914.0671891333</v>
      </c>
      <c r="T50">
        <f t="shared" si="2"/>
        <v>159124.11839125131</v>
      </c>
      <c r="U50">
        <f t="shared" si="2"/>
        <v>24271.158600500316</v>
      </c>
      <c r="V50">
        <f t="shared" si="2"/>
        <v>492619.91221081495</v>
      </c>
      <c r="W50">
        <f t="shared" si="2"/>
        <v>1417.16249998282</v>
      </c>
      <c r="X50">
        <f t="shared" si="2"/>
        <v>5593.5126012263154</v>
      </c>
      <c r="Y50">
        <f t="shared" si="2"/>
        <v>111027.51269699939</v>
      </c>
      <c r="Z50">
        <f t="shared" si="2"/>
        <v>228318.77249835234</v>
      </c>
      <c r="AA50">
        <f t="shared" si="2"/>
        <v>82081.162799764643</v>
      </c>
      <c r="AB50">
        <f t="shared" si="2"/>
        <v>320792.90489956248</v>
      </c>
      <c r="AC50">
        <f t="shared" si="2"/>
        <v>103924.80539648754</v>
      </c>
    </row>
    <row r="51" spans="1:29" ht="15.75" customHeight="1" x14ac:dyDescent="0.25">
      <c r="A51" s="5" t="s">
        <v>101</v>
      </c>
      <c r="B51">
        <f t="shared" si="1"/>
        <v>74931.105602546042</v>
      </c>
      <c r="C51">
        <f t="shared" si="2"/>
        <v>2490.6492006725321</v>
      </c>
      <c r="D51">
        <f t="shared" si="2"/>
        <v>72217.711796418051</v>
      </c>
      <c r="E51">
        <f t="shared" si="2"/>
        <v>4886949.6117275832</v>
      </c>
      <c r="F51">
        <f t="shared" si="2"/>
        <v>52166.474100684551</v>
      </c>
      <c r="G51">
        <f t="shared" si="2"/>
        <v>121609.88189576274</v>
      </c>
      <c r="H51">
        <f t="shared" si="2"/>
        <v>1489070.1032750544</v>
      </c>
      <c r="I51">
        <f t="shared" si="2"/>
        <v>985309.84891099704</v>
      </c>
      <c r="J51">
        <f t="shared" si="2"/>
        <v>1813185.7263164266</v>
      </c>
      <c r="K51">
        <f t="shared" si="2"/>
        <v>849316.04550584126</v>
      </c>
      <c r="L51">
        <f t="shared" si="2"/>
        <v>365508.54990584904</v>
      </c>
      <c r="M51">
        <f t="shared" si="2"/>
        <v>155383.03168805287</v>
      </c>
      <c r="N51">
        <f t="shared" si="2"/>
        <v>51537.365100691168</v>
      </c>
      <c r="O51">
        <f t="shared" si="2"/>
        <v>5818.4801987564742</v>
      </c>
      <c r="P51">
        <f t="shared" si="2"/>
        <v>102828.86640242834</v>
      </c>
      <c r="Q51">
        <f t="shared" si="2"/>
        <v>0</v>
      </c>
      <c r="R51">
        <f t="shared" si="2"/>
        <v>791088.78421356226</v>
      </c>
      <c r="S51">
        <f t="shared" si="2"/>
        <v>5439524.2785355859</v>
      </c>
      <c r="T51">
        <f t="shared" si="2"/>
        <v>173330.64449117729</v>
      </c>
      <c r="U51">
        <f t="shared" si="2"/>
        <v>51439.330800738309</v>
      </c>
      <c r="V51">
        <f t="shared" si="2"/>
        <v>3146598.0350959841</v>
      </c>
      <c r="W51">
        <f t="shared" si="2"/>
        <v>1657.2464988102711</v>
      </c>
      <c r="X51">
        <f t="shared" si="2"/>
        <v>119077.66259708868</v>
      </c>
      <c r="Y51">
        <f t="shared" si="2"/>
        <v>1813185.7263164266</v>
      </c>
      <c r="Z51">
        <f t="shared" si="2"/>
        <v>369541.29419621325</v>
      </c>
      <c r="AA51">
        <f t="shared" si="2"/>
        <v>81601.217096584878</v>
      </c>
      <c r="AB51">
        <f t="shared" si="2"/>
        <v>941414.26860523282</v>
      </c>
      <c r="AC51">
        <f t="shared" si="2"/>
        <v>435226.05360524642</v>
      </c>
    </row>
    <row r="52" spans="1:29" ht="15.75" customHeight="1" x14ac:dyDescent="0.25">
      <c r="A52" s="5" t="s">
        <v>102</v>
      </c>
      <c r="B52">
        <f t="shared" si="1"/>
        <v>2855692.253675506</v>
      </c>
      <c r="C52">
        <f t="shared" si="2"/>
        <v>892244.39851896884</v>
      </c>
      <c r="D52">
        <f t="shared" si="2"/>
        <v>4911214.3236414427</v>
      </c>
      <c r="E52">
        <f t="shared" si="2"/>
        <v>6962744.9969793521</v>
      </c>
      <c r="F52">
        <f t="shared" si="2"/>
        <v>4615075.377852913</v>
      </c>
      <c r="G52">
        <f t="shared" si="2"/>
        <v>6584442.4152756408</v>
      </c>
      <c r="H52">
        <f t="shared" si="2"/>
        <v>1967554.4030637685</v>
      </c>
      <c r="I52">
        <f t="shared" si="2"/>
        <v>4423092.8742018947</v>
      </c>
      <c r="J52">
        <f t="shared" si="2"/>
        <v>19258517.456159733</v>
      </c>
      <c r="K52">
        <f t="shared" si="2"/>
        <v>5796690.5763234757</v>
      </c>
      <c r="L52">
        <f t="shared" si="2"/>
        <v>5001123.5585686676</v>
      </c>
      <c r="M52">
        <f t="shared" si="2"/>
        <v>3929772.0500528025</v>
      </c>
      <c r="N52">
        <f t="shared" si="2"/>
        <v>4511780.3483509142</v>
      </c>
      <c r="O52">
        <f t="shared" ref="C52:AC57" si="3">O$2*O22/100</f>
        <v>6838568.4392541805</v>
      </c>
      <c r="P52">
        <f t="shared" si="3"/>
        <v>11596404.654876992</v>
      </c>
      <c r="Q52">
        <f t="shared" si="3"/>
        <v>57386.522704948875</v>
      </c>
      <c r="R52">
        <f t="shared" si="3"/>
        <v>5440220.2997663859</v>
      </c>
      <c r="S52">
        <f t="shared" si="3"/>
        <v>9250736.1803950779</v>
      </c>
      <c r="T52">
        <f t="shared" si="3"/>
        <v>3073002.9524841662</v>
      </c>
      <c r="U52">
        <f t="shared" si="3"/>
        <v>4244009.9948308114</v>
      </c>
      <c r="V52">
        <f t="shared" si="3"/>
        <v>17177982.634861842</v>
      </c>
      <c r="W52">
        <f t="shared" si="3"/>
        <v>4152823.4241525643</v>
      </c>
      <c r="X52">
        <f t="shared" si="3"/>
        <v>6240120.6115003964</v>
      </c>
      <c r="Y52">
        <f t="shared" si="3"/>
        <v>19258517.456159733</v>
      </c>
      <c r="Z52">
        <f t="shared" si="3"/>
        <v>3628871.4384051436</v>
      </c>
      <c r="AA52">
        <f t="shared" si="3"/>
        <v>4439706.6870368645</v>
      </c>
      <c r="AB52">
        <f t="shared" si="3"/>
        <v>6040639.0395176932</v>
      </c>
      <c r="AC52">
        <f t="shared" si="3"/>
        <v>3734282.9862124734</v>
      </c>
    </row>
    <row r="53" spans="1:29" ht="15.75" customHeight="1" x14ac:dyDescent="0.25">
      <c r="A53" s="5" t="s">
        <v>103</v>
      </c>
      <c r="B53">
        <f t="shared" si="1"/>
        <v>0</v>
      </c>
      <c r="C53">
        <f t="shared" si="3"/>
        <v>0</v>
      </c>
      <c r="D53">
        <f t="shared" si="3"/>
        <v>0</v>
      </c>
      <c r="E53">
        <f t="shared" si="3"/>
        <v>0</v>
      </c>
      <c r="F53">
        <f t="shared" si="3"/>
        <v>0</v>
      </c>
      <c r="G53">
        <f t="shared" si="3"/>
        <v>0</v>
      </c>
      <c r="H53">
        <f t="shared" si="3"/>
        <v>0</v>
      </c>
      <c r="I53">
        <f t="shared" si="3"/>
        <v>0</v>
      </c>
      <c r="J53">
        <f t="shared" si="3"/>
        <v>0</v>
      </c>
      <c r="K53">
        <f t="shared" si="3"/>
        <v>0</v>
      </c>
      <c r="L53">
        <f t="shared" si="3"/>
        <v>0</v>
      </c>
      <c r="M53">
        <f t="shared" si="3"/>
        <v>0</v>
      </c>
      <c r="N53">
        <f t="shared" si="3"/>
        <v>0</v>
      </c>
      <c r="O53">
        <f t="shared" si="3"/>
        <v>0</v>
      </c>
      <c r="P53">
        <f t="shared" si="3"/>
        <v>0</v>
      </c>
      <c r="Q53">
        <f t="shared" si="3"/>
        <v>0</v>
      </c>
      <c r="R53">
        <f t="shared" si="3"/>
        <v>0</v>
      </c>
      <c r="S53">
        <f t="shared" si="3"/>
        <v>0</v>
      </c>
      <c r="T53">
        <f t="shared" si="3"/>
        <v>0</v>
      </c>
      <c r="U53">
        <f t="shared" si="3"/>
        <v>0</v>
      </c>
      <c r="V53">
        <f t="shared" si="3"/>
        <v>0</v>
      </c>
      <c r="W53">
        <f t="shared" si="3"/>
        <v>0</v>
      </c>
      <c r="X53">
        <f t="shared" si="3"/>
        <v>0</v>
      </c>
      <c r="Y53">
        <f t="shared" si="3"/>
        <v>0</v>
      </c>
      <c r="Z53">
        <f t="shared" si="3"/>
        <v>0</v>
      </c>
      <c r="AA53">
        <f t="shared" si="3"/>
        <v>0</v>
      </c>
      <c r="AB53">
        <f t="shared" si="3"/>
        <v>0</v>
      </c>
      <c r="AC53">
        <f t="shared" si="3"/>
        <v>0</v>
      </c>
    </row>
    <row r="54" spans="1:29" ht="15.75" customHeight="1" x14ac:dyDescent="0.25">
      <c r="A54" s="5" t="s">
        <v>104</v>
      </c>
      <c r="B54">
        <f t="shared" si="1"/>
        <v>13130.149500081745</v>
      </c>
      <c r="C54">
        <f t="shared" si="3"/>
        <v>1084.6017001825207</v>
      </c>
      <c r="D54">
        <f t="shared" si="3"/>
        <v>0</v>
      </c>
      <c r="E54">
        <f t="shared" si="3"/>
        <v>0</v>
      </c>
      <c r="F54">
        <f t="shared" si="3"/>
        <v>15961.362299936647</v>
      </c>
      <c r="G54">
        <f t="shared" si="3"/>
        <v>11340.412199510189</v>
      </c>
      <c r="H54">
        <f t="shared" si="3"/>
        <v>0</v>
      </c>
      <c r="I54">
        <f t="shared" si="3"/>
        <v>3017.9447999151325</v>
      </c>
      <c r="J54">
        <f t="shared" si="3"/>
        <v>3149.9909988703712</v>
      </c>
      <c r="K54">
        <f t="shared" si="3"/>
        <v>2767.4127001688671</v>
      </c>
      <c r="L54">
        <f t="shared" si="3"/>
        <v>55893.555904114881</v>
      </c>
      <c r="M54">
        <f t="shared" si="3"/>
        <v>0</v>
      </c>
      <c r="N54">
        <f t="shared" si="3"/>
        <v>15949.135799995091</v>
      </c>
      <c r="O54">
        <f t="shared" si="3"/>
        <v>2054.2742998522622</v>
      </c>
      <c r="P54">
        <f t="shared" si="3"/>
        <v>78.027299829667541</v>
      </c>
      <c r="Q54">
        <f t="shared" si="3"/>
        <v>0</v>
      </c>
      <c r="R54">
        <f t="shared" si="3"/>
        <v>2764.3005000109388</v>
      </c>
      <c r="S54">
        <f t="shared" si="3"/>
        <v>0</v>
      </c>
      <c r="T54">
        <f t="shared" si="3"/>
        <v>0</v>
      </c>
      <c r="U54">
        <f t="shared" si="3"/>
        <v>15859.548899886542</v>
      </c>
      <c r="V54">
        <f t="shared" si="3"/>
        <v>2769.6357002758177</v>
      </c>
      <c r="W54">
        <f t="shared" si="3"/>
        <v>0</v>
      </c>
      <c r="X54">
        <f t="shared" si="3"/>
        <v>13768.595099762091</v>
      </c>
      <c r="Y54">
        <f t="shared" si="3"/>
        <v>3149.9909988703712</v>
      </c>
      <c r="Z54">
        <f t="shared" si="3"/>
        <v>0</v>
      </c>
      <c r="AA54">
        <f t="shared" si="3"/>
        <v>0</v>
      </c>
      <c r="AB54">
        <f t="shared" si="3"/>
        <v>2767.4127001688676</v>
      </c>
      <c r="AC54">
        <f t="shared" si="3"/>
        <v>70435.977304098691</v>
      </c>
    </row>
    <row r="55" spans="1:29" ht="15.75" customHeight="1" x14ac:dyDescent="0.25">
      <c r="A55" s="5" t="s">
        <v>105</v>
      </c>
      <c r="B55">
        <f t="shared" si="1"/>
        <v>5400.1116002590852</v>
      </c>
      <c r="C55">
        <f t="shared" si="3"/>
        <v>1107.9431998977218</v>
      </c>
      <c r="D55">
        <f t="shared" si="3"/>
        <v>2142.9719989980808</v>
      </c>
      <c r="E55">
        <f t="shared" si="3"/>
        <v>20556.970201013624</v>
      </c>
      <c r="F55">
        <f t="shared" si="3"/>
        <v>5357.2077001232328</v>
      </c>
      <c r="G55">
        <f t="shared" si="3"/>
        <v>17814.677400055956</v>
      </c>
      <c r="H55">
        <f t="shared" si="3"/>
        <v>9311.7024018234497</v>
      </c>
      <c r="I55">
        <f t="shared" si="3"/>
        <v>4809.4605006502343</v>
      </c>
      <c r="J55">
        <f t="shared" si="3"/>
        <v>5360.9868007287059</v>
      </c>
      <c r="K55">
        <f t="shared" si="3"/>
        <v>6466.2624006010519</v>
      </c>
      <c r="L55">
        <f t="shared" si="3"/>
        <v>8887.5539993665898</v>
      </c>
      <c r="M55">
        <f t="shared" si="3"/>
        <v>15821.535602682226</v>
      </c>
      <c r="N55">
        <f t="shared" si="3"/>
        <v>5284.515600067868</v>
      </c>
      <c r="O55">
        <f t="shared" si="3"/>
        <v>3005.0513996956852</v>
      </c>
      <c r="P55">
        <f t="shared" si="3"/>
        <v>3069.9629993898702</v>
      </c>
      <c r="Q55">
        <f t="shared" si="3"/>
        <v>0</v>
      </c>
      <c r="R55">
        <f t="shared" si="3"/>
        <v>4737.6576005039406</v>
      </c>
      <c r="S55">
        <f t="shared" si="3"/>
        <v>28078.935302850794</v>
      </c>
      <c r="T55">
        <f t="shared" si="3"/>
        <v>16845.22710241238</v>
      </c>
      <c r="U55">
        <f t="shared" si="3"/>
        <v>5342.9805000022889</v>
      </c>
      <c r="V55">
        <f t="shared" si="3"/>
        <v>8664.142500653872</v>
      </c>
      <c r="W55">
        <f t="shared" si="3"/>
        <v>680.68259963321248</v>
      </c>
      <c r="X55">
        <f t="shared" si="3"/>
        <v>17712.864000076683</v>
      </c>
      <c r="Y55">
        <f t="shared" si="3"/>
        <v>5360.9868007287059</v>
      </c>
      <c r="Z55">
        <f t="shared" si="3"/>
        <v>7190.2935017090213</v>
      </c>
      <c r="AA55">
        <f t="shared" si="3"/>
        <v>32585.400900199427</v>
      </c>
      <c r="AB55">
        <f t="shared" si="3"/>
        <v>6589.6389005722458</v>
      </c>
      <c r="AC55">
        <f t="shared" si="3"/>
        <v>9277.4681996257859</v>
      </c>
    </row>
    <row r="56" spans="1:29" ht="15.75" customHeight="1" x14ac:dyDescent="0.25">
      <c r="A56" s="5" t="s">
        <v>106</v>
      </c>
      <c r="B56">
        <f t="shared" si="1"/>
        <v>3035229.9888340002</v>
      </c>
      <c r="C56">
        <f t="shared" si="3"/>
        <v>895574.03349099995</v>
      </c>
      <c r="D56">
        <f t="shared" si="3"/>
        <v>5662896.8427040009</v>
      </c>
      <c r="E56">
        <f t="shared" si="3"/>
        <v>11854741.058240002</v>
      </c>
      <c r="F56">
        <f t="shared" si="3"/>
        <v>4772578.2137329997</v>
      </c>
      <c r="G56">
        <f t="shared" si="3"/>
        <v>6759089.0885159932</v>
      </c>
      <c r="H56">
        <f t="shared" si="3"/>
        <v>3752004.966612</v>
      </c>
      <c r="I56">
        <f t="shared" si="3"/>
        <v>5629092.8219269942</v>
      </c>
      <c r="J56">
        <f t="shared" si="3"/>
        <v>21298745.255718999</v>
      </c>
      <c r="K56">
        <f t="shared" si="3"/>
        <v>6867239.4505930003</v>
      </c>
      <c r="L56">
        <f t="shared" si="3"/>
        <v>5472954.8522239998</v>
      </c>
      <c r="M56">
        <f t="shared" si="3"/>
        <v>5254245.349378</v>
      </c>
      <c r="N56">
        <f t="shared" si="3"/>
        <v>4668611.0485929996</v>
      </c>
      <c r="O56">
        <f t="shared" si="3"/>
        <v>6879009.6039750008</v>
      </c>
      <c r="P56">
        <f t="shared" si="3"/>
        <v>12089724.852261998</v>
      </c>
      <c r="Q56">
        <f t="shared" si="3"/>
        <v>57416.018835000003</v>
      </c>
      <c r="R56">
        <f t="shared" si="3"/>
        <v>6452044.2579369936</v>
      </c>
      <c r="S56">
        <f t="shared" si="3"/>
        <v>14990419.107170001</v>
      </c>
      <c r="T56">
        <f t="shared" si="3"/>
        <v>4031584.9182500001</v>
      </c>
      <c r="U56">
        <f t="shared" si="3"/>
        <v>4515373.1282230001</v>
      </c>
      <c r="V56">
        <f t="shared" si="3"/>
        <v>20551379.247469001</v>
      </c>
      <c r="W56">
        <f t="shared" si="3"/>
        <v>4806102.3078140002</v>
      </c>
      <c r="X56">
        <f t="shared" si="3"/>
        <v>6368875.4620389938</v>
      </c>
      <c r="Y56">
        <f t="shared" si="3"/>
        <v>21298745.255718999</v>
      </c>
      <c r="Z56">
        <f t="shared" si="3"/>
        <v>4555660.8805189999</v>
      </c>
      <c r="AA56">
        <f t="shared" si="3"/>
        <v>5299924.5310049998</v>
      </c>
      <c r="AB56">
        <f t="shared" si="3"/>
        <v>7203405.4828029927</v>
      </c>
      <c r="AC56">
        <f t="shared" si="3"/>
        <v>4275348.3667969964</v>
      </c>
    </row>
    <row r="57" spans="1:29" ht="15.75" customHeight="1" x14ac:dyDescent="0.25">
      <c r="A57" s="4" t="s">
        <v>107</v>
      </c>
      <c r="B57">
        <f t="shared" si="1"/>
        <v>3035229.9888340002</v>
      </c>
      <c r="C57">
        <f t="shared" si="3"/>
        <v>895574.03349099995</v>
      </c>
      <c r="D57">
        <f t="shared" si="3"/>
        <v>5662896.8427040009</v>
      </c>
      <c r="E57">
        <f t="shared" si="3"/>
        <v>11854741.058240002</v>
      </c>
      <c r="F57">
        <f t="shared" si="3"/>
        <v>4772578.2137329997</v>
      </c>
      <c r="G57">
        <f t="shared" si="3"/>
        <v>6759089.0885159932</v>
      </c>
      <c r="H57">
        <f t="shared" si="3"/>
        <v>3752004.966612</v>
      </c>
      <c r="I57">
        <f t="shared" si="3"/>
        <v>5629092.8219269942</v>
      </c>
      <c r="J57">
        <f t="shared" si="3"/>
        <v>21298745.255718999</v>
      </c>
      <c r="K57">
        <f t="shared" si="3"/>
        <v>6867239.4505930003</v>
      </c>
      <c r="L57">
        <f t="shared" si="3"/>
        <v>5472954.8522239998</v>
      </c>
      <c r="M57">
        <f t="shared" si="3"/>
        <v>5254245.349378</v>
      </c>
      <c r="N57">
        <f t="shared" si="3"/>
        <v>4668611.0485929996</v>
      </c>
      <c r="O57">
        <f t="shared" si="3"/>
        <v>6879009.6039750008</v>
      </c>
      <c r="P57">
        <f t="shared" si="3"/>
        <v>12089724.852261998</v>
      </c>
      <c r="Q57">
        <f t="shared" si="3"/>
        <v>57416.018835000003</v>
      </c>
      <c r="R57">
        <f t="shared" si="3"/>
        <v>6452044.2579369936</v>
      </c>
      <c r="S57">
        <f t="shared" si="3"/>
        <v>14990419.107170001</v>
      </c>
      <c r="T57">
        <f t="shared" si="3"/>
        <v>4031584.9182500001</v>
      </c>
      <c r="U57">
        <f t="shared" si="3"/>
        <v>4515373.1282230001</v>
      </c>
      <c r="V57">
        <f t="shared" si="3"/>
        <v>20551379.247469001</v>
      </c>
      <c r="W57">
        <f t="shared" si="3"/>
        <v>4806102.3078140002</v>
      </c>
      <c r="X57">
        <f t="shared" si="3"/>
        <v>6368875.4620389938</v>
      </c>
      <c r="Y57">
        <f t="shared" si="3"/>
        <v>21298745.255718999</v>
      </c>
      <c r="Z57">
        <f t="shared" si="3"/>
        <v>4555660.8805189999</v>
      </c>
      <c r="AA57">
        <f t="shared" si="3"/>
        <v>5299924.5310049998</v>
      </c>
      <c r="AB57">
        <f t="shared" si="3"/>
        <v>7203405.4828029927</v>
      </c>
      <c r="AC57">
        <f t="shared" si="3"/>
        <v>4275348.3667969964</v>
      </c>
    </row>
    <row r="58" spans="1:29" ht="15.75" customHeight="1" x14ac:dyDescent="0.2"/>
    <row r="59" spans="1:29" ht="15.75" customHeight="1" x14ac:dyDescent="0.2"/>
    <row r="60" spans="1:29" ht="15.75" customHeight="1" x14ac:dyDescent="0.2"/>
    <row r="61" spans="1:29" ht="15.75" customHeight="1" x14ac:dyDescent="0.2"/>
    <row r="62" spans="1:29" ht="15.75" customHeight="1" x14ac:dyDescent="0.2"/>
    <row r="63" spans="1:29" ht="15.75" customHeight="1" x14ac:dyDescent="0.2"/>
    <row r="64" spans="1:2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D14" sqref="D14"/>
    </sheetView>
  </sheetViews>
  <sheetFormatPr defaultColWidth="11" defaultRowHeight="14.25" x14ac:dyDescent="0.2"/>
  <cols>
    <col min="1" max="1" width="21.5" bestFit="1" customWidth="1"/>
    <col min="2" max="2" width="12.125" bestFit="1" customWidth="1"/>
  </cols>
  <sheetData>
    <row r="1" spans="1:3" x14ac:dyDescent="0.2">
      <c r="A1" s="8" t="s">
        <v>127</v>
      </c>
      <c r="B1" t="s">
        <v>128</v>
      </c>
      <c r="C1" t="s">
        <v>135</v>
      </c>
    </row>
    <row r="2" spans="1:3" x14ac:dyDescent="0.2">
      <c r="A2" s="8" t="s">
        <v>30</v>
      </c>
      <c r="B2" t="s">
        <v>129</v>
      </c>
      <c r="C2" t="s">
        <v>129</v>
      </c>
    </row>
    <row r="3" spans="1:3" x14ac:dyDescent="0.2">
      <c r="A3" s="8" t="s">
        <v>74</v>
      </c>
      <c r="B3" t="s">
        <v>129</v>
      </c>
      <c r="C3" t="s">
        <v>129</v>
      </c>
    </row>
    <row r="4" spans="1:3" x14ac:dyDescent="0.2">
      <c r="A4" s="8" t="s">
        <v>75</v>
      </c>
      <c r="B4" t="s">
        <v>116</v>
      </c>
      <c r="C4" t="s">
        <v>116</v>
      </c>
    </row>
    <row r="5" spans="1:3" x14ac:dyDescent="0.2">
      <c r="A5" s="8" t="s">
        <v>76</v>
      </c>
      <c r="B5" t="s">
        <v>130</v>
      </c>
      <c r="C5" t="s">
        <v>116</v>
      </c>
    </row>
    <row r="6" spans="1:3" x14ac:dyDescent="0.2">
      <c r="A6" s="8" t="s">
        <v>77</v>
      </c>
      <c r="B6" t="s">
        <v>129</v>
      </c>
      <c r="C6" t="s">
        <v>129</v>
      </c>
    </row>
    <row r="7" spans="1:3" x14ac:dyDescent="0.2">
      <c r="A7" s="8" t="s">
        <v>78</v>
      </c>
      <c r="B7" t="s">
        <v>129</v>
      </c>
      <c r="C7" t="s">
        <v>129</v>
      </c>
    </row>
    <row r="8" spans="1:3" x14ac:dyDescent="0.2">
      <c r="A8" s="8" t="s">
        <v>118</v>
      </c>
      <c r="B8" t="s">
        <v>116</v>
      </c>
      <c r="C8" t="s">
        <v>116</v>
      </c>
    </row>
    <row r="9" spans="1:3" x14ac:dyDescent="0.2">
      <c r="A9" s="8" t="s">
        <v>119</v>
      </c>
      <c r="B9" t="s">
        <v>129</v>
      </c>
      <c r="C9" t="s">
        <v>129</v>
      </c>
    </row>
    <row r="10" spans="1:3" x14ac:dyDescent="0.2">
      <c r="A10" s="8" t="s">
        <v>120</v>
      </c>
      <c r="B10" t="s">
        <v>129</v>
      </c>
      <c r="C10" t="s">
        <v>129</v>
      </c>
    </row>
    <row r="11" spans="1:3" x14ac:dyDescent="0.2">
      <c r="A11" s="8" t="s">
        <v>79</v>
      </c>
      <c r="B11" t="s">
        <v>129</v>
      </c>
      <c r="C11" t="s">
        <v>129</v>
      </c>
    </row>
    <row r="12" spans="1:3" x14ac:dyDescent="0.2">
      <c r="A12" s="8" t="s">
        <v>80</v>
      </c>
      <c r="B12" t="s">
        <v>114</v>
      </c>
      <c r="C12" t="s">
        <v>114</v>
      </c>
    </row>
    <row r="13" spans="1:3" x14ac:dyDescent="0.2">
      <c r="A13" s="8" t="s">
        <v>121</v>
      </c>
      <c r="B13" t="s">
        <v>116</v>
      </c>
      <c r="C13" t="s">
        <v>116</v>
      </c>
    </row>
    <row r="14" spans="1:3" x14ac:dyDescent="0.2">
      <c r="A14" s="8" t="s">
        <v>122</v>
      </c>
      <c r="B14" t="s">
        <v>129</v>
      </c>
      <c r="C14" t="s">
        <v>129</v>
      </c>
    </row>
    <row r="15" spans="1:3" x14ac:dyDescent="0.2">
      <c r="A15" s="8" t="s">
        <v>81</v>
      </c>
      <c r="B15" t="s">
        <v>114</v>
      </c>
      <c r="C15" t="s">
        <v>114</v>
      </c>
    </row>
    <row r="16" spans="1:3" x14ac:dyDescent="0.2">
      <c r="A16" s="8" t="s">
        <v>123</v>
      </c>
      <c r="B16" t="s">
        <v>131</v>
      </c>
      <c r="C16" t="s">
        <v>131</v>
      </c>
    </row>
    <row r="17" spans="1:3" x14ac:dyDescent="0.2">
      <c r="A17" s="8" t="s">
        <v>124</v>
      </c>
      <c r="B17" t="s">
        <v>114</v>
      </c>
      <c r="C17" t="s">
        <v>114</v>
      </c>
    </row>
    <row r="18" spans="1:3" x14ac:dyDescent="0.2">
      <c r="A18" s="8" t="s">
        <v>125</v>
      </c>
      <c r="B18" t="s">
        <v>129</v>
      </c>
      <c r="C18" t="s">
        <v>129</v>
      </c>
    </row>
    <row r="19" spans="1:3" x14ac:dyDescent="0.2">
      <c r="A19" s="8" t="s">
        <v>82</v>
      </c>
      <c r="B19" t="s">
        <v>130</v>
      </c>
      <c r="C19" t="s">
        <v>130</v>
      </c>
    </row>
    <row r="20" spans="1:3" x14ac:dyDescent="0.2">
      <c r="A20" s="8" t="s">
        <v>83</v>
      </c>
      <c r="B20" t="s">
        <v>116</v>
      </c>
      <c r="C20" t="s">
        <v>116</v>
      </c>
    </row>
    <row r="21" spans="1:3" x14ac:dyDescent="0.2">
      <c r="A21" s="8" t="s">
        <v>84</v>
      </c>
      <c r="B21" t="s">
        <v>129</v>
      </c>
      <c r="C21" t="s">
        <v>129</v>
      </c>
    </row>
    <row r="22" spans="1:3" x14ac:dyDescent="0.2">
      <c r="A22" s="8" t="s">
        <v>85</v>
      </c>
      <c r="B22" t="s">
        <v>129</v>
      </c>
      <c r="C22" t="s">
        <v>129</v>
      </c>
    </row>
    <row r="23" spans="1:3" x14ac:dyDescent="0.2">
      <c r="A23" s="8" t="s">
        <v>86</v>
      </c>
      <c r="B23" t="s">
        <v>116</v>
      </c>
      <c r="C23" t="s">
        <v>116</v>
      </c>
    </row>
    <row r="24" spans="1:3" x14ac:dyDescent="0.2">
      <c r="A24" s="8" t="s">
        <v>126</v>
      </c>
      <c r="B24" t="s">
        <v>129</v>
      </c>
      <c r="C24" t="s">
        <v>129</v>
      </c>
    </row>
    <row r="25" spans="1:3" x14ac:dyDescent="0.2">
      <c r="A25" s="8" t="s">
        <v>87</v>
      </c>
      <c r="B25" t="s">
        <v>129</v>
      </c>
      <c r="C25" t="s">
        <v>129</v>
      </c>
    </row>
    <row r="26" spans="1:3" x14ac:dyDescent="0.2">
      <c r="A26" s="8" t="s">
        <v>88</v>
      </c>
      <c r="B26" t="s">
        <v>130</v>
      </c>
      <c r="C26" t="s">
        <v>116</v>
      </c>
    </row>
    <row r="27" spans="1:3" x14ac:dyDescent="0.2">
      <c r="A27" s="8" t="s">
        <v>89</v>
      </c>
      <c r="B27" t="s">
        <v>130</v>
      </c>
      <c r="C27" t="s">
        <v>130</v>
      </c>
    </row>
    <row r="28" spans="1:3" x14ac:dyDescent="0.2">
      <c r="A28" s="8" t="s">
        <v>90</v>
      </c>
      <c r="B28" t="s">
        <v>129</v>
      </c>
      <c r="C28" t="s">
        <v>129</v>
      </c>
    </row>
    <row r="29" spans="1:3" x14ac:dyDescent="0.2">
      <c r="A29" s="8" t="s">
        <v>91</v>
      </c>
      <c r="B29" t="s">
        <v>114</v>
      </c>
      <c r="C29" t="s">
        <v>114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zoomScale="98" workbookViewId="0">
      <selection activeCell="E7" sqref="E7"/>
    </sheetView>
  </sheetViews>
  <sheetFormatPr defaultColWidth="12.625" defaultRowHeight="15" customHeight="1" x14ac:dyDescent="0.2"/>
  <cols>
    <col min="1" max="26" width="9.375" customWidth="1"/>
  </cols>
  <sheetData>
    <row r="1" spans="1:6" ht="15.75" x14ac:dyDescent="0.25">
      <c r="A1" s="7" t="s">
        <v>110</v>
      </c>
      <c r="B1" s="5" t="s">
        <v>51</v>
      </c>
      <c r="C1" s="5" t="s">
        <v>111</v>
      </c>
      <c r="D1" s="5"/>
      <c r="E1" s="5" t="s">
        <v>112</v>
      </c>
      <c r="F1" s="5" t="s">
        <v>113</v>
      </c>
    </row>
    <row r="2" spans="1:6" ht="15.75" x14ac:dyDescent="0.25">
      <c r="A2" s="5" t="s">
        <v>108</v>
      </c>
      <c r="B2" s="5">
        <v>11</v>
      </c>
      <c r="C2" s="5">
        <v>4.5</v>
      </c>
      <c r="D2" s="5"/>
      <c r="E2" s="5">
        <f t="shared" ref="E2:E8" si="0">10^((NORMSINV(F2/100)/$C$2)+LOG($B$2))</f>
        <v>3.3452339133220614</v>
      </c>
      <c r="F2" s="5">
        <v>1</v>
      </c>
    </row>
    <row r="3" spans="1:6" ht="15.75" x14ac:dyDescent="0.25">
      <c r="A3" s="5"/>
      <c r="B3" s="5"/>
      <c r="C3" s="5"/>
      <c r="D3" s="5"/>
      <c r="E3" s="5">
        <f t="shared" si="0"/>
        <v>5.7095706119146516</v>
      </c>
      <c r="F3" s="5">
        <v>10</v>
      </c>
    </row>
    <row r="4" spans="1:6" ht="15.75" x14ac:dyDescent="0.25">
      <c r="A4" s="5"/>
      <c r="B4" s="5"/>
      <c r="C4" s="5"/>
      <c r="D4" s="5"/>
      <c r="E4" s="5">
        <f t="shared" si="0"/>
        <v>11.000000000000007</v>
      </c>
      <c r="F4" s="5">
        <v>50</v>
      </c>
    </row>
    <row r="5" spans="1:6" ht="15.75" x14ac:dyDescent="0.25">
      <c r="A5" s="5"/>
      <c r="B5" s="5"/>
      <c r="C5" s="5"/>
      <c r="D5" s="5"/>
      <c r="E5" s="5">
        <f t="shared" si="0"/>
        <v>21.192486830357968</v>
      </c>
      <c r="F5" s="5">
        <v>90</v>
      </c>
    </row>
    <row r="6" spans="1:6" ht="15.75" x14ac:dyDescent="0.25">
      <c r="A6" s="5"/>
      <c r="B6" s="5"/>
      <c r="C6" s="5"/>
      <c r="D6" s="5"/>
      <c r="E6" s="5">
        <f t="shared" si="0"/>
        <v>36.170863722901302</v>
      </c>
      <c r="F6" s="5">
        <v>99</v>
      </c>
    </row>
    <row r="7" spans="1:6" ht="15" customHeight="1" x14ac:dyDescent="0.25">
      <c r="E7" s="5">
        <f t="shared" si="0"/>
        <v>0.96622033213224601</v>
      </c>
      <c r="F7" s="36">
        <v>1E-4</v>
      </c>
    </row>
    <row r="8" spans="1:6" ht="15" customHeight="1" x14ac:dyDescent="0.25">
      <c r="E8" s="5">
        <f t="shared" si="0"/>
        <v>7.7894370871410024</v>
      </c>
      <c r="F8" s="36">
        <v>25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745"/>
  <sheetViews>
    <sheetView tabSelected="1" zoomScaleNormal="100" workbookViewId="0">
      <selection activeCell="A23" sqref="A23"/>
    </sheetView>
  </sheetViews>
  <sheetFormatPr defaultColWidth="12.625" defaultRowHeight="15" customHeight="1" x14ac:dyDescent="0.25"/>
  <cols>
    <col min="1" max="1" width="38.625" style="11" customWidth="1"/>
    <col min="2" max="2" width="4.125" style="22" customWidth="1"/>
    <col min="3" max="3" width="36.875" style="11" customWidth="1"/>
    <col min="4" max="5" width="5.375" style="11" customWidth="1"/>
    <col min="6" max="6" width="2.625" style="22" customWidth="1"/>
    <col min="7" max="7" width="7.375" style="11" customWidth="1"/>
    <col min="8" max="8" width="5.875" style="11" customWidth="1"/>
    <col min="9" max="9" width="9.875" style="11" customWidth="1"/>
    <col min="10" max="10" width="9.375" style="11" customWidth="1"/>
    <col min="11" max="11" width="12" style="11" customWidth="1"/>
    <col min="12" max="17" width="5.5" style="11" customWidth="1"/>
    <col min="18" max="18" width="4.125" style="11" customWidth="1"/>
    <col min="19" max="16384" width="12.625" style="11"/>
  </cols>
  <sheetData>
    <row r="1" spans="1:18" x14ac:dyDescent="0.25">
      <c r="A1" s="12" t="s">
        <v>1</v>
      </c>
      <c r="B1" s="13"/>
      <c r="C1" s="12" t="s">
        <v>8</v>
      </c>
      <c r="F1" s="13"/>
      <c r="G1" s="12" t="s">
        <v>13</v>
      </c>
    </row>
    <row r="2" spans="1:18" x14ac:dyDescent="0.25">
      <c r="A2" s="12" t="s">
        <v>16</v>
      </c>
      <c r="B2" s="13"/>
      <c r="C2" s="14" t="s">
        <v>9</v>
      </c>
      <c r="D2" s="14" t="s">
        <v>11</v>
      </c>
      <c r="E2" s="14" t="s">
        <v>14</v>
      </c>
      <c r="F2" s="13"/>
      <c r="G2" s="14" t="s">
        <v>11</v>
      </c>
      <c r="H2" s="14" t="s">
        <v>17</v>
      </c>
      <c r="I2" s="14" t="s">
        <v>18</v>
      </c>
      <c r="J2" s="14" t="s">
        <v>19</v>
      </c>
      <c r="K2" s="14" t="s">
        <v>20</v>
      </c>
      <c r="L2" s="14" t="s">
        <v>21</v>
      </c>
      <c r="M2" s="14" t="s">
        <v>22</v>
      </c>
      <c r="N2" s="14" t="s">
        <v>23</v>
      </c>
      <c r="O2" s="14" t="s">
        <v>24</v>
      </c>
      <c r="P2" s="14" t="s">
        <v>25</v>
      </c>
      <c r="Q2" s="14" t="s">
        <v>26</v>
      </c>
      <c r="R2" s="14" t="s">
        <v>27</v>
      </c>
    </row>
    <row r="3" spans="1:18" x14ac:dyDescent="0.25">
      <c r="A3" s="46" t="s">
        <v>277</v>
      </c>
      <c r="B3" s="13"/>
      <c r="C3" s="10" t="s">
        <v>55</v>
      </c>
      <c r="D3" s="10">
        <f>D8+0.5</f>
        <v>7.5</v>
      </c>
      <c r="E3" s="10">
        <v>2</v>
      </c>
      <c r="F3" s="1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x14ac:dyDescent="0.25">
      <c r="B4" s="13"/>
      <c r="C4" s="10" t="s">
        <v>141</v>
      </c>
      <c r="D4" s="10"/>
      <c r="E4" s="10">
        <v>1</v>
      </c>
      <c r="F4" s="13"/>
      <c r="G4" s="10" t="str">
        <f>IF(ISNUMBER(D$4),D$4,"")</f>
        <v/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18" x14ac:dyDescent="0.25">
      <c r="A5" s="12" t="s">
        <v>34</v>
      </c>
      <c r="B5" s="13"/>
      <c r="C5" s="10" t="s">
        <v>140</v>
      </c>
      <c r="D5" s="10"/>
      <c r="E5" s="10">
        <v>1</v>
      </c>
      <c r="F5" s="13"/>
      <c r="G5" s="10" t="str">
        <f>IF(ISNUMBER(D$4),D$4,"")</f>
        <v/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8" x14ac:dyDescent="0.25">
      <c r="A6" s="45" t="s">
        <v>270</v>
      </c>
      <c r="B6" s="13"/>
      <c r="C6" s="10" t="s">
        <v>52</v>
      </c>
      <c r="D6" s="10"/>
      <c r="E6" s="10">
        <v>1</v>
      </c>
      <c r="F6" s="13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x14ac:dyDescent="0.25">
      <c r="A7" s="10"/>
      <c r="B7" s="13"/>
      <c r="C7" s="10"/>
      <c r="D7" s="10"/>
      <c r="E7" s="10"/>
      <c r="F7" s="13"/>
      <c r="G7" s="10" t="str">
        <f>IF(ISNUMBER(D$6),D$6,"")</f>
        <v/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spans="1:18" x14ac:dyDescent="0.25">
      <c r="A8" s="15" t="s">
        <v>30</v>
      </c>
      <c r="B8" s="13"/>
      <c r="C8" s="10" t="s">
        <v>142</v>
      </c>
      <c r="D8" s="10">
        <f>D10+1</f>
        <v>7</v>
      </c>
      <c r="E8" s="10">
        <v>1</v>
      </c>
      <c r="F8" s="13"/>
      <c r="G8" s="10" t="str">
        <f>IF(ISNUMBER(D$6),D$6,"")</f>
        <v/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18" x14ac:dyDescent="0.25">
      <c r="A9" s="16" t="s">
        <v>128</v>
      </c>
      <c r="B9" s="13"/>
      <c r="C9" s="10"/>
      <c r="D9" s="14"/>
      <c r="E9" s="14"/>
      <c r="F9" s="13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18" x14ac:dyDescent="0.25">
      <c r="A10" s="11" t="str">
        <f>VLOOKUP(A8,'HUC2 Lists'!A2:C29,MATCH(A9,'HUC2 Lists'!B1:C1,0)+1,)</f>
        <v>17a, 17b</v>
      </c>
      <c r="B10" s="13"/>
      <c r="C10" s="46" t="s">
        <v>276</v>
      </c>
      <c r="D10" s="10">
        <f>D12+1</f>
        <v>6</v>
      </c>
      <c r="E10" s="10">
        <v>1</v>
      </c>
      <c r="F10" s="13"/>
      <c r="G10" s="10">
        <f>IF(ISNUMBER(D$8),D$8,"")</f>
        <v>7</v>
      </c>
      <c r="H10" s="10" t="s">
        <v>29</v>
      </c>
      <c r="I10" s="28">
        <v>4.5999999999999996</v>
      </c>
      <c r="J10" s="10"/>
      <c r="K10" s="10" t="s">
        <v>137</v>
      </c>
      <c r="L10" s="10">
        <v>21</v>
      </c>
      <c r="M10" s="10"/>
      <c r="N10" s="10"/>
      <c r="O10" s="10"/>
      <c r="P10" s="10"/>
      <c r="Q10" s="10"/>
      <c r="R10" s="10" t="s">
        <v>109</v>
      </c>
    </row>
    <row r="11" spans="1:18" x14ac:dyDescent="0.25">
      <c r="B11" s="13"/>
      <c r="F11" s="13"/>
      <c r="G11" s="10"/>
      <c r="H11" s="10"/>
      <c r="I11" s="28"/>
      <c r="J11" s="10"/>
      <c r="K11" s="10"/>
      <c r="L11" s="10"/>
      <c r="M11" s="10"/>
      <c r="N11" s="10"/>
      <c r="O11" s="10"/>
      <c r="P11" s="10"/>
      <c r="Q11" s="10"/>
      <c r="R11" s="10"/>
    </row>
    <row r="12" spans="1:18" x14ac:dyDescent="0.25">
      <c r="B12" s="13"/>
      <c r="C12" s="46" t="s">
        <v>274</v>
      </c>
      <c r="D12" s="10">
        <f>D16+1</f>
        <v>5</v>
      </c>
      <c r="E12" s="14">
        <v>1</v>
      </c>
      <c r="F12" s="13"/>
      <c r="G12" s="10">
        <f t="shared" ref="G12" si="0">IF(ISNUMBER(D$8),D$8,"")</f>
        <v>7</v>
      </c>
      <c r="H12" s="10" t="s">
        <v>29</v>
      </c>
      <c r="I12" s="28">
        <v>84.97</v>
      </c>
      <c r="J12" s="10"/>
      <c r="K12" s="10" t="s">
        <v>139</v>
      </c>
      <c r="L12" s="10">
        <v>21</v>
      </c>
      <c r="M12" s="10"/>
      <c r="N12" s="10"/>
      <c r="O12" s="10"/>
      <c r="P12" s="10"/>
      <c r="Q12" s="10"/>
      <c r="R12" s="43" t="s">
        <v>138</v>
      </c>
    </row>
    <row r="13" spans="1:18" x14ac:dyDescent="0.25">
      <c r="B13" s="13"/>
      <c r="F13" s="13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8" x14ac:dyDescent="0.25">
      <c r="B14" s="13"/>
      <c r="C14" s="10" t="s">
        <v>56</v>
      </c>
      <c r="D14" s="10">
        <f>D16+0.5</f>
        <v>4.5</v>
      </c>
      <c r="E14" s="10">
        <v>2</v>
      </c>
      <c r="F14" s="13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 x14ac:dyDescent="0.25">
      <c r="B15" s="13"/>
      <c r="F15" s="13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8" x14ac:dyDescent="0.25">
      <c r="A16" s="11" t="s">
        <v>278</v>
      </c>
      <c r="B16" s="13"/>
      <c r="C16" s="10" t="s">
        <v>35</v>
      </c>
      <c r="D16" s="10">
        <f>D19+1</f>
        <v>4</v>
      </c>
      <c r="E16" s="10">
        <v>1</v>
      </c>
      <c r="F16" s="13"/>
      <c r="G16" s="10">
        <f t="shared" ref="G16:G21" si="1">IF(ISNUMBER(D$10),D$10,"")</f>
        <v>6</v>
      </c>
      <c r="H16" s="10" t="s">
        <v>33</v>
      </c>
      <c r="I16" s="10">
        <v>36.493460872604288</v>
      </c>
      <c r="J16" s="10">
        <v>394.59124061346881</v>
      </c>
      <c r="K16" s="10"/>
      <c r="L16" s="10"/>
      <c r="M16" s="10"/>
      <c r="N16" s="10"/>
      <c r="O16" s="10"/>
      <c r="P16" s="10"/>
      <c r="Q16" s="10">
        <v>1</v>
      </c>
      <c r="R16" s="10"/>
    </row>
    <row r="17" spans="1:18" x14ac:dyDescent="0.25">
      <c r="A17" s="11" t="s">
        <v>279</v>
      </c>
      <c r="B17" s="13"/>
      <c r="C17" s="11" t="str">
        <f ca="1">"(" &amp; ROUND(HLOOKUP($A$8,INDIRECT("'"&amp;$A$9&amp;" Overlaps'"&amp;"!$B$1:$AC$60"),3,FALSE),2) &amp; ", " &amp; ROUND(HLOOKUP($A$8,INDIRECT("'"&amp;$A$9&amp;" Overlaps'"&amp;"!$B$1:$AC$60"),4,FALSE),2) &amp; ", " &amp; ROUND(HLOOKUP($A$8,INDIRECT("'"&amp;$A$9&amp;" Overlaps'"&amp;"!$B$1:$AC$60"),13,FALSE),2) &amp; ", " &amp; ROUND(HLOOKUP($A$8,INDIRECT("'"&amp;$A$9&amp;" Overlaps'"&amp;"!$B$1:$AC$60"),10,FALSE),2) &amp; ", " &amp; ROUND(HLOOKUP($A$8,INDIRECT("'"&amp;$A$9&amp;" Overlaps'"&amp;"!$B$1:$AC$60"),6,FALSE),2) &amp; ", " &amp; ROUND(HLOOKUP($A$8,INDIRECT("'"&amp;$A$9&amp;" Overlaps'"&amp;"!$B$1:$AC$60"),7,FALSE),2) &amp; " %)"</f>
        <v>(0.1, 0, 9.82, 0.03, 0, 0.41 %)</v>
      </c>
      <c r="D17" s="10"/>
      <c r="E17" s="10">
        <v>1</v>
      </c>
      <c r="F17" s="13"/>
      <c r="G17" s="10">
        <f t="shared" si="1"/>
        <v>6</v>
      </c>
      <c r="H17" s="10" t="s">
        <v>29</v>
      </c>
      <c r="I17" s="10">
        <v>36.493460872604288</v>
      </c>
      <c r="J17" s="10" t="s">
        <v>143</v>
      </c>
      <c r="K17" s="10">
        <v>1</v>
      </c>
      <c r="L17" s="10">
        <v>3</v>
      </c>
      <c r="M17" s="10"/>
      <c r="N17" s="10"/>
      <c r="O17" s="10"/>
      <c r="P17" s="10"/>
      <c r="Q17" s="10"/>
      <c r="R17" s="10"/>
    </row>
    <row r="18" spans="1:18" x14ac:dyDescent="0.25">
      <c r="A18" s="11" t="s">
        <v>280</v>
      </c>
      <c r="B18" s="13"/>
      <c r="C18" s="10"/>
      <c r="D18" s="23"/>
      <c r="E18" s="10"/>
      <c r="F18" s="13"/>
      <c r="G18" s="10">
        <f t="shared" si="1"/>
        <v>6</v>
      </c>
      <c r="H18" s="10" t="s">
        <v>29</v>
      </c>
      <c r="I18" s="10">
        <v>62.286224857250723</v>
      </c>
      <c r="J18" s="10"/>
      <c r="K18" s="10">
        <v>10</v>
      </c>
      <c r="L18" s="10">
        <v>3</v>
      </c>
      <c r="M18" s="10"/>
      <c r="N18" s="10"/>
      <c r="O18" s="10"/>
      <c r="P18" s="10"/>
      <c r="Q18" s="10"/>
      <c r="R18" s="10"/>
    </row>
    <row r="19" spans="1:18" ht="16.5" customHeight="1" x14ac:dyDescent="0.25">
      <c r="A19" s="11" t="s">
        <v>281</v>
      </c>
      <c r="B19" s="13"/>
      <c r="C19" s="17" t="s">
        <v>69</v>
      </c>
      <c r="D19" s="10">
        <f>D22+1</f>
        <v>3</v>
      </c>
      <c r="E19" s="10">
        <v>1</v>
      </c>
      <c r="F19" s="13"/>
      <c r="G19" s="10">
        <f t="shared" si="1"/>
        <v>6</v>
      </c>
      <c r="H19" s="10" t="s">
        <v>29</v>
      </c>
      <c r="I19" s="10">
        <v>119.99999999999997</v>
      </c>
      <c r="J19" s="10" t="s">
        <v>143</v>
      </c>
      <c r="K19" s="10">
        <v>50</v>
      </c>
      <c r="L19" s="10">
        <v>3</v>
      </c>
      <c r="M19" s="10"/>
      <c r="N19" s="10"/>
      <c r="O19" s="10"/>
      <c r="P19" s="10"/>
      <c r="Q19" s="10"/>
      <c r="R19" s="43" t="s">
        <v>265</v>
      </c>
    </row>
    <row r="20" spans="1:18" x14ac:dyDescent="0.25">
      <c r="B20" s="13"/>
      <c r="C20" s="11" t="str">
        <f ca="1">"(" &amp; ROUND(HLOOKUP($A$8,INDIRECT("'"&amp;$A$9&amp;" Overlaps'"&amp;"!$B$1:$AC$60"),38,FALSE),0) &amp; ", " &amp; ROUND(HLOOKUP($A$8,INDIRECT("'"&amp;$A$9&amp;" Overlaps'"&amp;"!$B$1:$AC$60"),8,FALSE),2) &amp; " %: " &amp; ROUND(HLOOKUP($A$8,INDIRECT("'"&amp;$A$9&amp;" Overlaps'"&amp;"!$B$1:$AC$60"),39,FALSE),0) &amp; ", " &amp; ROUND(HLOOKUP($A$8,INDIRECT("'"&amp;$A$9&amp;" Overlaps'"&amp;"!$B$1:$AC$60"),9,FALSE),2) &amp; " %)"</f>
        <v>(4972, 0.16 %: 16686, 0.55 %)</v>
      </c>
      <c r="D20" s="27"/>
      <c r="E20" s="11">
        <v>1</v>
      </c>
      <c r="F20" s="13"/>
      <c r="G20" s="10">
        <f t="shared" si="1"/>
        <v>6</v>
      </c>
      <c r="H20" s="10" t="s">
        <v>29</v>
      </c>
      <c r="I20" s="10">
        <v>231.19076542208686</v>
      </c>
      <c r="J20" s="10"/>
      <c r="K20" s="10">
        <v>90</v>
      </c>
      <c r="L20" s="10">
        <v>3</v>
      </c>
      <c r="M20" s="10"/>
      <c r="N20" s="10"/>
      <c r="O20" s="10"/>
      <c r="P20" s="10"/>
      <c r="Q20" s="10"/>
      <c r="R20" s="10"/>
    </row>
    <row r="21" spans="1:18" ht="15.75" customHeight="1" x14ac:dyDescent="0.25">
      <c r="A21" s="44" t="s">
        <v>143</v>
      </c>
      <c r="B21" s="18"/>
      <c r="F21" s="13"/>
      <c r="G21" s="10">
        <f t="shared" si="1"/>
        <v>6</v>
      </c>
      <c r="H21" s="10" t="s">
        <v>29</v>
      </c>
      <c r="I21" s="10">
        <v>394.59124061346881</v>
      </c>
      <c r="J21" s="10"/>
      <c r="K21" s="10">
        <v>99</v>
      </c>
      <c r="L21" s="10">
        <v>3</v>
      </c>
      <c r="M21" s="10"/>
      <c r="N21" s="10"/>
      <c r="O21" s="10"/>
      <c r="P21" s="10"/>
      <c r="Q21" s="10"/>
      <c r="R21" s="10"/>
    </row>
    <row r="22" spans="1:18" ht="15.75" customHeight="1" x14ac:dyDescent="0.25">
      <c r="A22" s="12"/>
      <c r="B22" s="13"/>
      <c r="C22" s="17" t="s">
        <v>266</v>
      </c>
      <c r="D22" s="10">
        <f>MAX(D25,D28,D31,D34,D37,D40)+1</f>
        <v>2</v>
      </c>
      <c r="E22" s="10">
        <v>1</v>
      </c>
      <c r="F22" s="13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8" ht="15.75" customHeight="1" x14ac:dyDescent="0.25">
      <c r="A23" s="14"/>
      <c r="B23" s="13"/>
      <c r="C23" s="17" t="str">
        <f ca="1">"(" &amp; ROUND(HLOOKUP($A$8,INDIRECT("'"&amp;$A$9&amp;" Overlaps'"&amp;"!$B$1:$AC$60"),38,FALSE),0) &amp; ", " &amp; ROUND(HLOOKUP($A$8,INDIRECT("'"&amp;$A$9&amp;" Overlaps'"&amp;"!$B$1:$AC$60"),8,FALSE),2) &amp; " %)"</f>
        <v>(4972, 0.16 %)</v>
      </c>
      <c r="E23" s="11">
        <v>1</v>
      </c>
      <c r="F23" s="13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spans="1:18" ht="15.75" customHeight="1" x14ac:dyDescent="0.25">
      <c r="B24" s="13"/>
      <c r="F24" s="13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ht="15.75" customHeight="1" x14ac:dyDescent="0.25">
      <c r="B25" s="13"/>
      <c r="C25" s="17" t="str">
        <f ca="1">"OR - Cropland (" &amp; ROUND(HLOOKUP($A$8,INDIRECT("'"&amp;$A$9&amp;" Overlaps'"&amp;"!$B$1:$AC$60"),51,FALSE),0) &amp; ", " &amp; ROUND(HLOOKUP($A$8,INDIRECT("'"&amp;$A$9&amp;" Overlaps'"&amp;"!$B$1:$AC$60"),21,FALSE),2) &amp; " %)"</f>
        <v>OR - Cropland (74931, 2.47 %)</v>
      </c>
      <c r="D25" s="24"/>
      <c r="E25" s="10">
        <v>1</v>
      </c>
      <c r="F25" s="18"/>
      <c r="G25" s="10">
        <f>IF(ISNUMBER(D$12),D$12,"")</f>
        <v>5</v>
      </c>
      <c r="H25" s="10" t="s">
        <v>29</v>
      </c>
      <c r="I25" s="19">
        <v>3.3452339133220614</v>
      </c>
      <c r="J25" s="10"/>
      <c r="K25" s="19">
        <v>1</v>
      </c>
      <c r="L25" s="10">
        <v>3</v>
      </c>
      <c r="M25" s="10"/>
      <c r="N25" s="10"/>
      <c r="O25" s="10"/>
      <c r="P25" s="10"/>
      <c r="Q25" s="10"/>
      <c r="R25" s="10"/>
    </row>
    <row r="26" spans="1:18" ht="15.75" customHeight="1" x14ac:dyDescent="0.25">
      <c r="B26" s="13"/>
      <c r="C26" s="14"/>
      <c r="D26" s="14"/>
      <c r="E26" s="14"/>
      <c r="F26" s="13"/>
      <c r="G26" s="10">
        <f t="shared" ref="G26:G31" si="2">IF(ISNUMBER(D$12),D$12,"")</f>
        <v>5</v>
      </c>
      <c r="H26" s="10" t="s">
        <v>29</v>
      </c>
      <c r="I26" s="19">
        <v>5.7095706119146516</v>
      </c>
      <c r="J26" s="10"/>
      <c r="K26" s="19">
        <v>10</v>
      </c>
      <c r="L26" s="10">
        <v>3</v>
      </c>
      <c r="M26" s="10"/>
      <c r="N26" s="10"/>
      <c r="O26" s="10"/>
      <c r="P26" s="10"/>
      <c r="Q26" s="10"/>
      <c r="R26" s="10"/>
    </row>
    <row r="27" spans="1:18" ht="15.75" customHeight="1" x14ac:dyDescent="0.25">
      <c r="B27" s="13"/>
      <c r="F27" s="13"/>
      <c r="G27" s="10">
        <f t="shared" si="2"/>
        <v>5</v>
      </c>
      <c r="H27" s="10" t="s">
        <v>29</v>
      </c>
      <c r="I27" s="19">
        <v>11.000000000000007</v>
      </c>
      <c r="J27" s="10"/>
      <c r="K27" s="19">
        <v>50</v>
      </c>
      <c r="L27" s="10">
        <v>3</v>
      </c>
      <c r="M27" s="10"/>
      <c r="N27" s="10"/>
      <c r="O27" s="10"/>
      <c r="P27" s="10"/>
      <c r="Q27" s="10"/>
      <c r="R27" s="43" t="s">
        <v>265</v>
      </c>
    </row>
    <row r="28" spans="1:18" ht="15.75" customHeight="1" x14ac:dyDescent="0.25">
      <c r="B28" s="13"/>
      <c r="C28" s="17" t="str">
        <f ca="1">"WA - Cropland (" &amp; ROUND(HLOOKUP($A$8,INDIRECT("'"&amp;$A$9&amp;" Overlaps'"&amp;"!$B$1:$AC$60"),51,FALSE),0) &amp; ", " &amp; ROUND(HLOOKUP($A$8,INDIRECT("'"&amp;$A$9&amp;" Overlaps'"&amp;"!$B$1:$AC$60"),21,FALSE),2) &amp; " %)"</f>
        <v>WA - Cropland (74931, 2.47 %)</v>
      </c>
      <c r="D28" s="24"/>
      <c r="E28" s="10">
        <v>1</v>
      </c>
      <c r="F28" s="13"/>
      <c r="G28" s="10">
        <f t="shared" si="2"/>
        <v>5</v>
      </c>
      <c r="H28" s="10" t="s">
        <v>29</v>
      </c>
      <c r="I28" s="19">
        <v>21.192486830357968</v>
      </c>
      <c r="J28" s="10"/>
      <c r="K28" s="19">
        <v>90</v>
      </c>
      <c r="L28" s="10">
        <v>3</v>
      </c>
      <c r="M28" s="10"/>
      <c r="N28" s="10"/>
      <c r="O28" s="10"/>
      <c r="P28" s="10"/>
      <c r="Q28" s="10"/>
      <c r="R28" s="10"/>
    </row>
    <row r="29" spans="1:18" ht="15.75" customHeight="1" x14ac:dyDescent="0.25">
      <c r="B29" s="13"/>
      <c r="F29" s="13"/>
      <c r="G29" s="10">
        <f t="shared" si="2"/>
        <v>5</v>
      </c>
      <c r="H29" s="10" t="s">
        <v>29</v>
      </c>
      <c r="I29" s="19">
        <v>36.170863722901302</v>
      </c>
      <c r="J29" s="10"/>
      <c r="K29" s="19">
        <v>99</v>
      </c>
      <c r="L29" s="10">
        <v>3</v>
      </c>
      <c r="M29" s="10"/>
      <c r="N29" s="10"/>
      <c r="O29" s="10"/>
      <c r="P29" s="10"/>
      <c r="Q29" s="10"/>
      <c r="R29" s="10"/>
    </row>
    <row r="30" spans="1:18" ht="15.75" customHeight="1" x14ac:dyDescent="0.25">
      <c r="B30" s="13"/>
      <c r="F30" s="13"/>
      <c r="G30" s="10">
        <f t="shared" si="2"/>
        <v>5</v>
      </c>
      <c r="H30" s="10" t="s">
        <v>33</v>
      </c>
      <c r="I30" s="19">
        <v>3.3452339133220614</v>
      </c>
      <c r="J30" s="19">
        <v>36.170863722901302</v>
      </c>
      <c r="K30" s="10"/>
      <c r="L30" s="10"/>
      <c r="M30" s="10"/>
      <c r="N30" s="10"/>
      <c r="O30" s="10"/>
      <c r="P30" s="10"/>
      <c r="Q30" s="10">
        <v>1</v>
      </c>
      <c r="R30" s="10"/>
    </row>
    <row r="31" spans="1:18" ht="15.75" customHeight="1" x14ac:dyDescent="0.25">
      <c r="B31" s="13"/>
      <c r="C31" s="17" t="str">
        <f ca="1">"ID - Cropland (" &amp; ROUND(HLOOKUP($A$8,INDIRECT("'"&amp;$A$9&amp;" Overlaps'"&amp;"!$B$1:$AC$60"),51,FALSE),0) &amp; ", " &amp; ROUND(HLOOKUP($A$8,INDIRECT("'"&amp;$A$9&amp;" Overlaps'"&amp;"!$B$1:$AC$60"),21,FALSE),2) &amp; " %)"</f>
        <v>ID - Cropland (74931, 2.47 %)</v>
      </c>
      <c r="D31" s="25"/>
      <c r="E31" s="11">
        <v>1</v>
      </c>
      <c r="F31" s="13"/>
      <c r="G31" s="10">
        <f t="shared" si="2"/>
        <v>5</v>
      </c>
      <c r="H31" s="10" t="s">
        <v>29</v>
      </c>
      <c r="I31" s="10">
        <v>0.96622033213224601</v>
      </c>
      <c r="J31" s="10"/>
      <c r="K31" s="10" t="s">
        <v>144</v>
      </c>
      <c r="L31" s="10">
        <v>3</v>
      </c>
      <c r="M31" s="10"/>
      <c r="N31" s="10"/>
      <c r="O31" s="10"/>
      <c r="P31" s="10"/>
      <c r="Q31" s="10"/>
      <c r="R31" s="10"/>
    </row>
    <row r="32" spans="1:18" ht="15.75" customHeight="1" x14ac:dyDescent="0.25">
      <c r="B32" s="13"/>
      <c r="F32" s="13"/>
      <c r="G32" s="10"/>
      <c r="H32" s="10"/>
      <c r="I32" s="10"/>
      <c r="J32" s="43" t="s">
        <v>143</v>
      </c>
      <c r="K32" s="10"/>
      <c r="L32" s="10"/>
      <c r="M32" s="10"/>
      <c r="N32" s="10"/>
      <c r="O32" s="10"/>
      <c r="P32" s="10"/>
      <c r="Q32" s="10"/>
      <c r="R32" s="10"/>
    </row>
    <row r="33" spans="1:18" ht="15.75" customHeight="1" x14ac:dyDescent="0.25">
      <c r="B33" s="13"/>
      <c r="F33" s="13"/>
      <c r="G33" s="10">
        <f>D16+0.75</f>
        <v>4.75</v>
      </c>
      <c r="H33" s="10" t="s">
        <v>33</v>
      </c>
      <c r="I33" s="10"/>
      <c r="J33" s="10"/>
      <c r="K33" s="10"/>
      <c r="L33" s="10"/>
      <c r="M33" s="10"/>
      <c r="N33" s="10"/>
      <c r="O33" s="10" t="s">
        <v>53</v>
      </c>
      <c r="P33" s="10">
        <v>2</v>
      </c>
      <c r="Q33" s="10">
        <v>1</v>
      </c>
      <c r="R33" s="10" t="s">
        <v>54</v>
      </c>
    </row>
    <row r="34" spans="1:18" ht="15.75" customHeight="1" x14ac:dyDescent="0.25">
      <c r="B34" s="13"/>
      <c r="C34" s="17" t="str">
        <f ca="1">"ID - Potato (" &amp; ROUND(HLOOKUP($A$8,INDIRECT("'"&amp;$A$9&amp;" Overlaps'"&amp;"!$B$1:$AC$60"),38,FALSE),0) &amp; ", " &amp; ROUND(HLOOKUP($A$8,INDIRECT("'"&amp;$A$9&amp;" Overlaps'"&amp;"!$B$1:$AC$60"),8,FALSE),2) &amp; " %)"</f>
        <v>ID - Potato (4972, 0.16 %)</v>
      </c>
      <c r="D34" s="26"/>
      <c r="E34" s="11">
        <v>1</v>
      </c>
      <c r="F34" s="13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1:18" ht="15.75" customHeight="1" x14ac:dyDescent="0.25">
      <c r="B35" s="13"/>
      <c r="F35" s="13"/>
      <c r="G35" s="10">
        <f>IF(ISNUMBER(D$16),D$16-0.1,"")</f>
        <v>3.9</v>
      </c>
      <c r="H35" s="10" t="s">
        <v>29</v>
      </c>
      <c r="I35" s="10">
        <v>18.39611520019546</v>
      </c>
      <c r="J35" s="10"/>
      <c r="K35" s="10"/>
      <c r="L35" s="10">
        <v>21</v>
      </c>
      <c r="M35" s="10">
        <v>0.75</v>
      </c>
      <c r="N35" s="10" t="s">
        <v>133</v>
      </c>
      <c r="O35" s="10"/>
      <c r="P35" s="10"/>
      <c r="Q35" s="10"/>
      <c r="R35" s="43" t="s">
        <v>175</v>
      </c>
    </row>
    <row r="36" spans="1:18" ht="15.75" customHeight="1" x14ac:dyDescent="0.25">
      <c r="B36" s="13"/>
      <c r="F36" s="13"/>
      <c r="G36" s="10">
        <f>IF(ISNUMBER(D$16),D$16,"")</f>
        <v>4</v>
      </c>
      <c r="H36" s="10" t="s">
        <v>29</v>
      </c>
      <c r="I36" s="10">
        <v>5.4268539840576606</v>
      </c>
      <c r="J36" s="10"/>
      <c r="K36" s="10"/>
      <c r="L36" s="10">
        <v>21</v>
      </c>
      <c r="M36" s="10">
        <v>0.75</v>
      </c>
      <c r="N36" s="10" t="s">
        <v>133</v>
      </c>
      <c r="O36" s="10"/>
      <c r="P36" s="10"/>
      <c r="Q36" s="10"/>
      <c r="R36" s="43" t="s">
        <v>176</v>
      </c>
    </row>
    <row r="37" spans="1:18" ht="15.75" customHeight="1" x14ac:dyDescent="0.25">
      <c r="B37" s="13"/>
      <c r="C37" s="17" t="str">
        <f ca="1">"CA - Nursery (" &amp; ROUND(HLOOKUP($A$8,INDIRECT("'"&amp;$A$9&amp;" Overlaps'"&amp;"!$B$1:$AC$60"),47,FALSE),0) &amp; ", " &amp; ROUND(HLOOKUP($A$8,INDIRECT("'"&amp;$A$9&amp;" Overlaps'"&amp;"!$B$1:$AC$60"),17,FALSE),2) &amp; " %)"</f>
        <v>CA - Nursery (1775, 0.06 %)</v>
      </c>
      <c r="D37" s="26"/>
      <c r="E37" s="11">
        <v>1</v>
      </c>
      <c r="F37" s="13"/>
      <c r="G37" s="10">
        <f>IF(ISNUMBER(D$16),D$16+0.1,"")</f>
        <v>4.0999999999999996</v>
      </c>
      <c r="H37" s="10" t="s">
        <v>29</v>
      </c>
      <c r="I37" s="10">
        <v>1.2877280640136823</v>
      </c>
      <c r="J37" s="10"/>
      <c r="K37" s="10"/>
      <c r="L37" s="10">
        <v>21</v>
      </c>
      <c r="M37" s="10">
        <v>0.75</v>
      </c>
      <c r="N37" s="10" t="s">
        <v>133</v>
      </c>
      <c r="O37" s="10"/>
      <c r="P37" s="10"/>
      <c r="Q37" s="10"/>
      <c r="R37" s="43" t="s">
        <v>177</v>
      </c>
    </row>
    <row r="38" spans="1:18" ht="15.75" customHeight="1" x14ac:dyDescent="0.25">
      <c r="B38" s="13"/>
      <c r="F38" s="13"/>
      <c r="G38" s="10">
        <f t="shared" ref="G38" si="3">IF(ISNUMBER(D$16),D$16-0.1,"")</f>
        <v>3.9</v>
      </c>
      <c r="H38" s="10" t="s">
        <v>29</v>
      </c>
      <c r="I38" s="10">
        <v>8.0023101120850253</v>
      </c>
      <c r="J38" s="10"/>
      <c r="K38" s="10"/>
      <c r="L38" s="10">
        <v>21</v>
      </c>
      <c r="M38" s="10">
        <v>0.75</v>
      </c>
      <c r="N38" s="10" t="s">
        <v>53</v>
      </c>
      <c r="O38" s="10"/>
      <c r="P38" s="10"/>
      <c r="Q38" s="10"/>
      <c r="R38" s="43" t="s">
        <v>178</v>
      </c>
    </row>
    <row r="39" spans="1:18" ht="15.75" customHeight="1" x14ac:dyDescent="0.25">
      <c r="B39" s="13"/>
      <c r="F39" s="13"/>
      <c r="G39" s="10">
        <f t="shared" ref="G39" si="4">IF(ISNUMBER(D$16),D$16,"")</f>
        <v>4</v>
      </c>
      <c r="H39" s="10" t="s">
        <v>29</v>
      </c>
      <c r="I39" s="10">
        <v>2.5927484763155482</v>
      </c>
      <c r="J39" s="10"/>
      <c r="K39" s="10"/>
      <c r="L39" s="10">
        <v>21</v>
      </c>
      <c r="M39" s="10">
        <v>0.75</v>
      </c>
      <c r="N39" s="10" t="s">
        <v>53</v>
      </c>
      <c r="O39" s="10"/>
      <c r="P39" s="10"/>
      <c r="Q39" s="10"/>
      <c r="R39" s="43" t="s">
        <v>179</v>
      </c>
    </row>
    <row r="40" spans="1:18" ht="15.75" customHeight="1" x14ac:dyDescent="0.25">
      <c r="B40" s="13"/>
      <c r="C40" s="17" t="str">
        <f ca="1">"Nursery (" &amp; ROUND(HLOOKUP($A$8,INDIRECT("'"&amp;$A$9&amp;" Overlaps'"&amp;"!$B$1:$AC$60"),47,FALSE),0) &amp; ", " &amp; ROUND(HLOOKUP($A$8,INDIRECT("'"&amp;$A$9&amp;" Overlaps'"&amp;"!$B$1:$AC$60"),17,FALSE),2) &amp; " %)"</f>
        <v>Nursery (1775, 0.06 %)</v>
      </c>
      <c r="D40" s="10">
        <v>1</v>
      </c>
      <c r="E40" s="10">
        <v>1</v>
      </c>
      <c r="F40" s="13"/>
      <c r="G40" s="10">
        <f t="shared" ref="G40" si="5">IF(ISNUMBER(D$16),D$16+0.1,"")</f>
        <v>4.0999999999999996</v>
      </c>
      <c r="H40" s="10" t="s">
        <v>29</v>
      </c>
      <c r="I40" s="10">
        <v>0.632182498854717</v>
      </c>
      <c r="J40" s="10"/>
      <c r="K40" s="10"/>
      <c r="L40" s="10">
        <v>21</v>
      </c>
      <c r="M40" s="10">
        <v>0.75</v>
      </c>
      <c r="N40" s="10" t="s">
        <v>53</v>
      </c>
      <c r="O40" s="10"/>
      <c r="P40" s="10"/>
      <c r="Q40" s="10"/>
      <c r="R40" s="43" t="s">
        <v>180</v>
      </c>
    </row>
    <row r="41" spans="1:18" ht="16.5" customHeight="1" x14ac:dyDescent="0.25">
      <c r="B41" s="13"/>
      <c r="F41" s="13"/>
      <c r="G41" s="10">
        <f t="shared" ref="G41" si="6">IF(ISNUMBER(D$16),D$16-0.1,"")</f>
        <v>3.9</v>
      </c>
      <c r="H41" s="10" t="s">
        <v>29</v>
      </c>
      <c r="I41" s="10">
        <v>0.80942906880860022</v>
      </c>
      <c r="J41" s="10"/>
      <c r="K41" s="10"/>
      <c r="L41" s="10">
        <v>21</v>
      </c>
      <c r="M41" s="10">
        <v>0.75</v>
      </c>
      <c r="N41" s="10" t="s">
        <v>134</v>
      </c>
      <c r="O41" s="10"/>
      <c r="P41" s="10"/>
      <c r="Q41" s="10"/>
      <c r="R41" s="43" t="s">
        <v>181</v>
      </c>
    </row>
    <row r="42" spans="1:18" ht="15.75" customHeight="1" x14ac:dyDescent="0.25">
      <c r="B42" s="13"/>
      <c r="F42" s="13"/>
      <c r="G42" s="10">
        <f t="shared" ref="G42" si="7">IF(ISNUMBER(D$16),D$16,"")</f>
        <v>4</v>
      </c>
      <c r="H42" s="10" t="s">
        <v>29</v>
      </c>
      <c r="I42" s="10">
        <v>0.66535069456066931</v>
      </c>
      <c r="J42" s="10"/>
      <c r="K42" s="10"/>
      <c r="L42" s="10">
        <v>21</v>
      </c>
      <c r="M42" s="10">
        <v>0.75</v>
      </c>
      <c r="N42" s="10" t="s">
        <v>134</v>
      </c>
      <c r="O42" s="10"/>
      <c r="P42" s="10"/>
      <c r="Q42" s="10"/>
      <c r="R42" s="43" t="s">
        <v>182</v>
      </c>
    </row>
    <row r="43" spans="1:18" ht="15.75" customHeight="1" x14ac:dyDescent="0.25">
      <c r="B43" s="13"/>
      <c r="C43" s="11" t="str">
        <f ca="1">$A$9&amp;" ("&amp;ROUND(HLOOKUP($A$8,INDIRECT("'"&amp;$A$9&amp;" Overlaps'"&amp;"!$B$1:$AC$60"),2,FALSE),0) &amp;" Acres, "&amp;$A$10&amp;")"</f>
        <v>Range (3035230 Acres, 17a, 17b)</v>
      </c>
      <c r="E43" s="11">
        <v>3</v>
      </c>
      <c r="F43" s="13"/>
      <c r="G43" s="10">
        <f t="shared" ref="G43" si="8">IF(ISNUMBER(D$16),D$16+0.1,"")</f>
        <v>4.0999999999999996</v>
      </c>
      <c r="H43" s="10" t="s">
        <v>29</v>
      </c>
      <c r="I43" s="10">
        <v>0.29867932639037348</v>
      </c>
      <c r="J43" s="10"/>
      <c r="K43" s="10"/>
      <c r="L43" s="10">
        <v>21</v>
      </c>
      <c r="M43" s="10">
        <v>0.75</v>
      </c>
      <c r="N43" s="10" t="s">
        <v>134</v>
      </c>
      <c r="O43" s="10"/>
      <c r="P43" s="10"/>
      <c r="Q43" s="10"/>
      <c r="R43" s="43" t="s">
        <v>183</v>
      </c>
    </row>
    <row r="44" spans="1:18" ht="15.75" customHeight="1" x14ac:dyDescent="0.25">
      <c r="A44" s="11" t="s">
        <v>114</v>
      </c>
      <c r="B44" s="13"/>
      <c r="F44" s="13"/>
      <c r="G44" s="10">
        <f>IF(ISNUMBER(D$19),D$19-0.1,"")</f>
        <v>2.9</v>
      </c>
      <c r="H44" s="10" t="s">
        <v>29</v>
      </c>
      <c r="I44" s="10">
        <v>18.39611520019546</v>
      </c>
      <c r="J44" s="10"/>
      <c r="K44" s="10"/>
      <c r="L44" s="10">
        <v>21</v>
      </c>
      <c r="M44" s="10">
        <v>0.75</v>
      </c>
      <c r="N44" s="10" t="s">
        <v>133</v>
      </c>
      <c r="O44" s="10"/>
      <c r="P44" s="10"/>
      <c r="Q44" s="10"/>
      <c r="R44" s="11" t="s">
        <v>184</v>
      </c>
    </row>
    <row r="45" spans="1:18" ht="15.75" customHeight="1" x14ac:dyDescent="0.25">
      <c r="B45" s="13"/>
      <c r="F45" s="13"/>
      <c r="G45" s="10">
        <f>IF(ISNUMBER(D$19),D$19,"")</f>
        <v>3</v>
      </c>
      <c r="H45" s="10" t="s">
        <v>29</v>
      </c>
      <c r="I45" s="11">
        <v>5.4268539840576606</v>
      </c>
      <c r="L45" s="11">
        <v>21</v>
      </c>
      <c r="M45" s="11">
        <v>0.75</v>
      </c>
      <c r="N45" s="11" t="s">
        <v>133</v>
      </c>
      <c r="R45" s="11" t="s">
        <v>185</v>
      </c>
    </row>
    <row r="46" spans="1:18" ht="15.75" customHeight="1" x14ac:dyDescent="0.25">
      <c r="B46" s="13"/>
      <c r="F46" s="13"/>
      <c r="G46" s="10">
        <f>IF(ISNUMBER(D$19),D$19+0.1,"")</f>
        <v>3.1</v>
      </c>
      <c r="H46" s="10" t="s">
        <v>29</v>
      </c>
      <c r="I46" s="10">
        <v>1.2877280640136823</v>
      </c>
      <c r="L46" s="11">
        <v>21</v>
      </c>
      <c r="M46" s="11">
        <v>0.75</v>
      </c>
      <c r="N46" s="11" t="s">
        <v>133</v>
      </c>
      <c r="R46" s="11" t="s">
        <v>186</v>
      </c>
    </row>
    <row r="47" spans="1:18" ht="15.75" customHeight="1" x14ac:dyDescent="0.25">
      <c r="B47" s="13"/>
      <c r="F47" s="13"/>
      <c r="G47" s="10">
        <f>IF(ISNUMBER(D$19),D$19-0.1,"")</f>
        <v>2.9</v>
      </c>
      <c r="H47" s="10" t="s">
        <v>29</v>
      </c>
      <c r="I47" s="10">
        <v>8.0023101120850253</v>
      </c>
      <c r="L47" s="11">
        <v>21</v>
      </c>
      <c r="M47" s="11">
        <v>0.75</v>
      </c>
      <c r="N47" s="11" t="s">
        <v>53</v>
      </c>
      <c r="R47" s="11" t="s">
        <v>187</v>
      </c>
    </row>
    <row r="48" spans="1:18" ht="15.75" customHeight="1" x14ac:dyDescent="0.25">
      <c r="B48" s="13"/>
      <c r="F48" s="13"/>
      <c r="G48" s="10">
        <f>IF(ISNUMBER(D$19),D$19,"")</f>
        <v>3</v>
      </c>
      <c r="H48" s="10" t="s">
        <v>29</v>
      </c>
      <c r="I48" s="10">
        <v>2.5927484763155482</v>
      </c>
      <c r="L48" s="11">
        <v>21</v>
      </c>
      <c r="M48" s="11">
        <v>0.75</v>
      </c>
      <c r="N48" s="11" t="s">
        <v>53</v>
      </c>
      <c r="R48" s="11" t="s">
        <v>188</v>
      </c>
    </row>
    <row r="49" spans="2:18" ht="15.75" customHeight="1" x14ac:dyDescent="0.25">
      <c r="B49" s="13"/>
      <c r="F49" s="13"/>
      <c r="G49" s="10">
        <f>IF(ISNUMBER(D$19),D$19+0.1,"")</f>
        <v>3.1</v>
      </c>
      <c r="H49" s="10" t="s">
        <v>29</v>
      </c>
      <c r="I49" s="10">
        <v>0.632182498854717</v>
      </c>
      <c r="L49" s="11">
        <v>21</v>
      </c>
      <c r="M49" s="11">
        <v>0.75</v>
      </c>
      <c r="N49" s="11" t="s">
        <v>53</v>
      </c>
      <c r="R49" s="11" t="s">
        <v>189</v>
      </c>
    </row>
    <row r="50" spans="2:18" ht="15.75" customHeight="1" x14ac:dyDescent="0.25">
      <c r="B50" s="13"/>
      <c r="C50" s="44" t="s">
        <v>143</v>
      </c>
      <c r="F50" s="13"/>
      <c r="G50" s="10">
        <f>IF(ISNUMBER(D$19),D$19-0.1,"")</f>
        <v>2.9</v>
      </c>
      <c r="H50" s="10" t="s">
        <v>29</v>
      </c>
      <c r="I50" s="10">
        <v>0.80942906880860022</v>
      </c>
      <c r="L50" s="11">
        <v>21</v>
      </c>
      <c r="M50" s="11">
        <v>0.75</v>
      </c>
      <c r="N50" s="11" t="s">
        <v>134</v>
      </c>
      <c r="R50" s="11" t="s">
        <v>190</v>
      </c>
    </row>
    <row r="51" spans="2:18" ht="15.75" customHeight="1" x14ac:dyDescent="0.25">
      <c r="B51" s="13"/>
      <c r="F51" s="13"/>
      <c r="G51" s="10">
        <f>IF(ISNUMBER(D$19),D$19,"")</f>
        <v>3</v>
      </c>
      <c r="H51" s="10" t="s">
        <v>29</v>
      </c>
      <c r="I51" s="10">
        <v>0.66535069456066931</v>
      </c>
      <c r="L51" s="11">
        <v>21</v>
      </c>
      <c r="M51" s="11">
        <v>0.75</v>
      </c>
      <c r="N51" s="11" t="s">
        <v>134</v>
      </c>
      <c r="R51" s="11" t="s">
        <v>191</v>
      </c>
    </row>
    <row r="52" spans="2:18" ht="15.75" customHeight="1" x14ac:dyDescent="0.25">
      <c r="B52" s="13"/>
      <c r="F52" s="13"/>
      <c r="G52" s="10">
        <f>IF(ISNUMBER(D$19),D$19+0.1,"")</f>
        <v>3.1</v>
      </c>
      <c r="H52" s="10" t="s">
        <v>29</v>
      </c>
      <c r="I52" s="10">
        <v>0.29867932639037348</v>
      </c>
      <c r="L52" s="11">
        <v>21</v>
      </c>
      <c r="M52" s="11">
        <v>0.75</v>
      </c>
      <c r="N52" s="11" t="s">
        <v>134</v>
      </c>
      <c r="R52" s="11" t="s">
        <v>192</v>
      </c>
    </row>
    <row r="53" spans="2:18" ht="15.75" customHeight="1" x14ac:dyDescent="0.25">
      <c r="B53" s="13"/>
      <c r="F53" s="13"/>
      <c r="G53" s="10">
        <f>IF(ISNUMBER(D$22),D$22-0.1,"")</f>
        <v>1.9</v>
      </c>
      <c r="H53" s="10" t="s">
        <v>29</v>
      </c>
      <c r="I53" s="10">
        <v>18.39611520019546</v>
      </c>
      <c r="L53" s="11">
        <v>21</v>
      </c>
      <c r="M53" s="11">
        <v>0.75</v>
      </c>
      <c r="N53" s="11" t="s">
        <v>133</v>
      </c>
      <c r="R53" s="11" t="s">
        <v>201</v>
      </c>
    </row>
    <row r="54" spans="2:18" ht="15.75" customHeight="1" x14ac:dyDescent="0.25">
      <c r="B54" s="13"/>
      <c r="F54" s="13"/>
      <c r="G54" s="10">
        <f>IF(ISNUMBER(D$22),D$22,"")</f>
        <v>2</v>
      </c>
      <c r="H54" s="10" t="s">
        <v>29</v>
      </c>
      <c r="I54" s="10">
        <v>5.4268539840576606</v>
      </c>
      <c r="L54" s="11">
        <v>21</v>
      </c>
      <c r="M54" s="11">
        <v>0.75</v>
      </c>
      <c r="N54" s="11" t="s">
        <v>133</v>
      </c>
      <c r="R54" s="11" t="s">
        <v>193</v>
      </c>
    </row>
    <row r="55" spans="2:18" ht="15.75" customHeight="1" x14ac:dyDescent="0.25">
      <c r="B55" s="13"/>
      <c r="F55" s="13"/>
      <c r="G55" s="10">
        <f>IF(ISNUMBER(D$22),D$22+0.1,"")</f>
        <v>2.1</v>
      </c>
      <c r="H55" s="10" t="s">
        <v>29</v>
      </c>
      <c r="I55" s="10">
        <v>1.2877280640136823</v>
      </c>
      <c r="K55" s="44" t="s">
        <v>143</v>
      </c>
      <c r="L55" s="11">
        <v>21</v>
      </c>
      <c r="M55" s="11">
        <v>0.75</v>
      </c>
      <c r="N55" s="11" t="s">
        <v>133</v>
      </c>
      <c r="Q55" s="44"/>
      <c r="R55" s="11" t="s">
        <v>194</v>
      </c>
    </row>
    <row r="56" spans="2:18" ht="15.75" customHeight="1" x14ac:dyDescent="0.25">
      <c r="B56" s="13"/>
      <c r="F56" s="13"/>
      <c r="G56" s="10">
        <f>IF(ISNUMBER(D$22),D$22-0.1,"")</f>
        <v>1.9</v>
      </c>
      <c r="H56" s="10" t="s">
        <v>29</v>
      </c>
      <c r="I56" s="10">
        <v>8.0023101120850253</v>
      </c>
      <c r="L56" s="11">
        <v>21</v>
      </c>
      <c r="M56" s="11">
        <v>0.75</v>
      </c>
      <c r="N56" s="11" t="s">
        <v>53</v>
      </c>
      <c r="R56" s="11" t="s">
        <v>195</v>
      </c>
    </row>
    <row r="57" spans="2:18" ht="15.75" customHeight="1" x14ac:dyDescent="0.25">
      <c r="B57" s="13"/>
      <c r="F57" s="13"/>
      <c r="G57" s="10">
        <f>IF(ISNUMBER(D$22),D$22,"")</f>
        <v>2</v>
      </c>
      <c r="H57" s="10" t="s">
        <v>29</v>
      </c>
      <c r="I57" s="10">
        <v>2.5927484763155482</v>
      </c>
      <c r="L57" s="11">
        <v>21</v>
      </c>
      <c r="M57" s="11">
        <v>0.75</v>
      </c>
      <c r="N57" s="11" t="s">
        <v>53</v>
      </c>
      <c r="R57" s="11" t="s">
        <v>196</v>
      </c>
    </row>
    <row r="58" spans="2:18" ht="15.75" customHeight="1" x14ac:dyDescent="0.25">
      <c r="B58" s="13"/>
      <c r="F58" s="13"/>
      <c r="G58" s="10">
        <f>IF(ISNUMBER(D$22),D$22+0.1,"")</f>
        <v>2.1</v>
      </c>
      <c r="H58" s="10" t="s">
        <v>29</v>
      </c>
      <c r="I58" s="10">
        <v>0.632182498854717</v>
      </c>
      <c r="L58" s="11">
        <v>21</v>
      </c>
      <c r="M58" s="11">
        <v>0.75</v>
      </c>
      <c r="N58" s="11" t="s">
        <v>53</v>
      </c>
      <c r="R58" s="11" t="s">
        <v>197</v>
      </c>
    </row>
    <row r="59" spans="2:18" ht="15.75" customHeight="1" x14ac:dyDescent="0.25">
      <c r="B59" s="13"/>
      <c r="F59" s="13"/>
      <c r="G59" s="10">
        <f>IF(ISNUMBER(D$22),D$22-0.1,"")</f>
        <v>1.9</v>
      </c>
      <c r="H59" s="10" t="s">
        <v>29</v>
      </c>
      <c r="I59" s="10">
        <v>0.80942906880860022</v>
      </c>
      <c r="L59" s="11">
        <v>21</v>
      </c>
      <c r="M59" s="11">
        <v>0.75</v>
      </c>
      <c r="N59" s="11" t="s">
        <v>134</v>
      </c>
      <c r="R59" s="11" t="s">
        <v>198</v>
      </c>
    </row>
    <row r="60" spans="2:18" ht="15.75" customHeight="1" x14ac:dyDescent="0.25">
      <c r="B60" s="13"/>
      <c r="F60" s="13"/>
      <c r="G60" s="10">
        <f>IF(ISNUMBER(D$22),D$22,"")</f>
        <v>2</v>
      </c>
      <c r="H60" s="10" t="s">
        <v>29</v>
      </c>
      <c r="I60" s="10">
        <v>0.66535069456066931</v>
      </c>
      <c r="L60" s="11">
        <v>21</v>
      </c>
      <c r="M60" s="11">
        <v>0.75</v>
      </c>
      <c r="N60" s="11" t="s">
        <v>134</v>
      </c>
      <c r="R60" s="11" t="s">
        <v>199</v>
      </c>
    </row>
    <row r="61" spans="2:18" ht="15.75" customHeight="1" x14ac:dyDescent="0.25">
      <c r="B61" s="13"/>
      <c r="F61" s="13"/>
      <c r="G61" s="10">
        <f>IF(ISNUMBER(D$22),D$22+0.1,"")</f>
        <v>2.1</v>
      </c>
      <c r="H61" s="10" t="s">
        <v>29</v>
      </c>
      <c r="I61" s="20">
        <v>0.29867932639037348</v>
      </c>
      <c r="J61" s="20"/>
      <c r="L61" s="11">
        <v>21</v>
      </c>
      <c r="M61" s="11">
        <v>0.75</v>
      </c>
      <c r="N61" s="11" t="s">
        <v>134</v>
      </c>
      <c r="R61" s="11" t="s">
        <v>200</v>
      </c>
    </row>
    <row r="62" spans="2:18" ht="15.75" customHeight="1" x14ac:dyDescent="0.25">
      <c r="B62" s="13"/>
      <c r="F62" s="13"/>
      <c r="G62" s="10">
        <f>IF(ISNUMBER(D$22),D$22-0.1,"")</f>
        <v>1.9</v>
      </c>
      <c r="H62" s="10" t="s">
        <v>29</v>
      </c>
      <c r="I62" s="20">
        <v>18.39611520019546</v>
      </c>
      <c r="J62" s="20"/>
      <c r="L62" s="11">
        <v>21</v>
      </c>
      <c r="M62" s="11">
        <v>0.75</v>
      </c>
      <c r="N62" s="11" t="s">
        <v>133</v>
      </c>
      <c r="R62" s="11" t="s">
        <v>202</v>
      </c>
    </row>
    <row r="63" spans="2:18" ht="15.75" customHeight="1" x14ac:dyDescent="0.25">
      <c r="B63" s="13"/>
      <c r="F63" s="13"/>
      <c r="G63" s="10">
        <f>IF(ISNUMBER(D$22),D$22,"")</f>
        <v>2</v>
      </c>
      <c r="H63" s="10" t="s">
        <v>29</v>
      </c>
      <c r="I63" s="20">
        <v>5.4268539840576606</v>
      </c>
      <c r="J63" s="20"/>
      <c r="K63" s="44" t="s">
        <v>143</v>
      </c>
      <c r="L63" s="11">
        <v>21</v>
      </c>
      <c r="M63" s="11">
        <v>0.75</v>
      </c>
      <c r="N63" s="11" t="s">
        <v>133</v>
      </c>
      <c r="P63" s="44"/>
      <c r="R63" s="11" t="s">
        <v>203</v>
      </c>
    </row>
    <row r="64" spans="2:18" ht="15.75" customHeight="1" x14ac:dyDescent="0.25">
      <c r="B64" s="13"/>
      <c r="F64" s="13"/>
      <c r="G64" s="10">
        <f>IF(ISNUMBER(D$22),D$22+0.1,"")</f>
        <v>2.1</v>
      </c>
      <c r="H64" s="10" t="s">
        <v>29</v>
      </c>
      <c r="I64" s="20">
        <v>1.2877280640136823</v>
      </c>
      <c r="J64" s="20"/>
      <c r="L64" s="11">
        <v>21</v>
      </c>
      <c r="M64" s="11">
        <v>0.75</v>
      </c>
      <c r="N64" s="11" t="s">
        <v>133</v>
      </c>
      <c r="R64" s="11" t="s">
        <v>204</v>
      </c>
    </row>
    <row r="65" spans="2:18" ht="15.75" customHeight="1" x14ac:dyDescent="0.25">
      <c r="B65" s="13"/>
      <c r="F65" s="13"/>
      <c r="G65" s="10">
        <f>IF(ISNUMBER(D$22),D$22-0.1,"")</f>
        <v>1.9</v>
      </c>
      <c r="H65" s="10" t="s">
        <v>29</v>
      </c>
      <c r="I65" s="20">
        <v>8.0023101120850253</v>
      </c>
      <c r="J65" s="20"/>
      <c r="L65" s="11">
        <v>21</v>
      </c>
      <c r="M65" s="11">
        <v>0.75</v>
      </c>
      <c r="N65" s="11" t="s">
        <v>53</v>
      </c>
      <c r="R65" s="11" t="s">
        <v>205</v>
      </c>
    </row>
    <row r="66" spans="2:18" ht="15.75" customHeight="1" x14ac:dyDescent="0.25">
      <c r="B66" s="13"/>
      <c r="F66" s="13"/>
      <c r="G66" s="10">
        <f>IF(ISNUMBER(D$22),D$22,"")</f>
        <v>2</v>
      </c>
      <c r="H66" s="10" t="s">
        <v>29</v>
      </c>
      <c r="I66" s="20">
        <v>2.5927484763155482</v>
      </c>
      <c r="J66" s="20"/>
      <c r="L66" s="11">
        <v>21</v>
      </c>
      <c r="M66" s="11">
        <v>0.75</v>
      </c>
      <c r="N66" s="11" t="s">
        <v>53</v>
      </c>
      <c r="R66" s="11" t="s">
        <v>206</v>
      </c>
    </row>
    <row r="67" spans="2:18" ht="15.75" customHeight="1" x14ac:dyDescent="0.25">
      <c r="B67" s="13"/>
      <c r="F67" s="13"/>
      <c r="G67" s="10">
        <f>IF(ISNUMBER(D$22),D$22+0.1,"")</f>
        <v>2.1</v>
      </c>
      <c r="H67" s="10" t="s">
        <v>29</v>
      </c>
      <c r="I67" s="20">
        <v>0.632182498854717</v>
      </c>
      <c r="J67" s="20"/>
      <c r="L67" s="11">
        <v>21</v>
      </c>
      <c r="M67" s="11">
        <v>0.75</v>
      </c>
      <c r="N67" s="11" t="s">
        <v>53</v>
      </c>
      <c r="R67" s="11" t="s">
        <v>207</v>
      </c>
    </row>
    <row r="68" spans="2:18" ht="15.75" customHeight="1" x14ac:dyDescent="0.25">
      <c r="B68" s="13"/>
      <c r="F68" s="13"/>
      <c r="G68" s="10">
        <f>IF(ISNUMBER(D$22),D$22-0.1,"")</f>
        <v>1.9</v>
      </c>
      <c r="H68" s="10" t="s">
        <v>29</v>
      </c>
      <c r="I68" s="20">
        <v>0.80942906880860022</v>
      </c>
      <c r="J68" s="20"/>
      <c r="L68" s="11">
        <v>21</v>
      </c>
      <c r="M68" s="11">
        <v>0.75</v>
      </c>
      <c r="N68" s="11" t="s">
        <v>134</v>
      </c>
      <c r="R68" s="11" t="s">
        <v>208</v>
      </c>
    </row>
    <row r="69" spans="2:18" ht="15.75" customHeight="1" x14ac:dyDescent="0.25">
      <c r="B69" s="13"/>
      <c r="F69" s="13"/>
      <c r="G69" s="10">
        <f>IF(ISNUMBER(D$22),D$22,"")</f>
        <v>2</v>
      </c>
      <c r="H69" s="10" t="s">
        <v>29</v>
      </c>
      <c r="I69" s="20">
        <v>0.66535069456066931</v>
      </c>
      <c r="J69" s="20"/>
      <c r="L69" s="11">
        <v>21</v>
      </c>
      <c r="M69" s="11">
        <v>0.75</v>
      </c>
      <c r="N69" s="11" t="s">
        <v>134</v>
      </c>
      <c r="R69" s="11" t="s">
        <v>209</v>
      </c>
    </row>
    <row r="70" spans="2:18" ht="15.75" customHeight="1" x14ac:dyDescent="0.25">
      <c r="B70" s="13"/>
      <c r="F70" s="13"/>
      <c r="G70" s="10">
        <f>IF(ISNUMBER(D$22),D$22+0.1,"")</f>
        <v>2.1</v>
      </c>
      <c r="H70" s="10" t="s">
        <v>29</v>
      </c>
      <c r="I70" s="20">
        <v>0.29867932639037348</v>
      </c>
      <c r="J70" s="20"/>
      <c r="L70" s="11">
        <v>21</v>
      </c>
      <c r="M70" s="11">
        <v>0.75</v>
      </c>
      <c r="N70" s="11" t="s">
        <v>134</v>
      </c>
      <c r="R70" s="11" t="s">
        <v>210</v>
      </c>
    </row>
    <row r="71" spans="2:18" ht="15.75" customHeight="1" x14ac:dyDescent="0.25">
      <c r="B71" s="13"/>
      <c r="F71" s="13"/>
      <c r="G71" s="10" t="str">
        <f>IF(ISNUMBER(D$25),D$25-0.1,"")</f>
        <v/>
      </c>
      <c r="H71" s="10" t="s">
        <v>29</v>
      </c>
      <c r="I71" s="20"/>
      <c r="J71" s="20"/>
      <c r="L71" s="11">
        <v>21</v>
      </c>
      <c r="M71" s="11">
        <v>0.75</v>
      </c>
      <c r="N71" s="11" t="s">
        <v>133</v>
      </c>
      <c r="R71" s="11" t="s">
        <v>211</v>
      </c>
    </row>
    <row r="72" spans="2:18" ht="15.75" customHeight="1" x14ac:dyDescent="0.25">
      <c r="B72" s="13"/>
      <c r="F72" s="13"/>
      <c r="G72" s="10" t="str">
        <f>IF(ISNUMBER(D$25),D$25,"")</f>
        <v/>
      </c>
      <c r="H72" s="10" t="s">
        <v>29</v>
      </c>
      <c r="I72" s="20"/>
      <c r="J72" s="20"/>
      <c r="L72" s="11">
        <v>21</v>
      </c>
      <c r="M72" s="11">
        <v>0.75</v>
      </c>
      <c r="N72" s="11" t="s">
        <v>133</v>
      </c>
      <c r="R72" s="11" t="s">
        <v>212</v>
      </c>
    </row>
    <row r="73" spans="2:18" ht="15.75" customHeight="1" x14ac:dyDescent="0.25">
      <c r="B73" s="13"/>
      <c r="F73" s="13"/>
      <c r="G73" s="10" t="str">
        <f>IF(ISNUMBER(D$25),D$25+0.1,"")</f>
        <v/>
      </c>
      <c r="H73" s="10" t="s">
        <v>29</v>
      </c>
      <c r="I73" s="20"/>
      <c r="J73" s="20"/>
      <c r="L73" s="11">
        <v>21</v>
      </c>
      <c r="M73" s="44">
        <v>0.75</v>
      </c>
      <c r="N73" s="11" t="s">
        <v>133</v>
      </c>
      <c r="R73" s="11" t="s">
        <v>213</v>
      </c>
    </row>
    <row r="74" spans="2:18" ht="15.75" customHeight="1" x14ac:dyDescent="0.25">
      <c r="B74" s="13"/>
      <c r="F74" s="13"/>
      <c r="G74" s="10" t="str">
        <f>IF(ISNUMBER(D$25),D$25-0.1,"")</f>
        <v/>
      </c>
      <c r="H74" s="10" t="s">
        <v>29</v>
      </c>
      <c r="I74" s="20"/>
      <c r="J74" s="20"/>
      <c r="L74" s="11">
        <v>21</v>
      </c>
      <c r="M74" s="11">
        <v>0.75</v>
      </c>
      <c r="N74" s="11" t="s">
        <v>53</v>
      </c>
      <c r="R74" s="11" t="s">
        <v>214</v>
      </c>
    </row>
    <row r="75" spans="2:18" ht="15.75" customHeight="1" x14ac:dyDescent="0.25">
      <c r="B75" s="13"/>
      <c r="F75" s="13"/>
      <c r="G75" s="10" t="str">
        <f>IF(ISNUMBER(D$25),D$25,"")</f>
        <v/>
      </c>
      <c r="H75" s="10" t="s">
        <v>29</v>
      </c>
      <c r="I75" s="20"/>
      <c r="J75" s="20"/>
      <c r="L75" s="11">
        <v>21</v>
      </c>
      <c r="M75" s="11">
        <v>0.75</v>
      </c>
      <c r="N75" s="11" t="s">
        <v>53</v>
      </c>
      <c r="R75" s="11" t="s">
        <v>215</v>
      </c>
    </row>
    <row r="76" spans="2:18" ht="15.75" customHeight="1" x14ac:dyDescent="0.25">
      <c r="B76" s="13"/>
      <c r="F76" s="13"/>
      <c r="G76" s="10" t="str">
        <f>IF(ISNUMBER(D$25),D$25+0.1,"")</f>
        <v/>
      </c>
      <c r="H76" s="10" t="s">
        <v>29</v>
      </c>
      <c r="I76" s="10"/>
      <c r="J76" s="20"/>
      <c r="L76" s="11">
        <v>21</v>
      </c>
      <c r="M76" s="11">
        <v>0.75</v>
      </c>
      <c r="N76" s="11" t="s">
        <v>53</v>
      </c>
      <c r="R76" s="11" t="s">
        <v>216</v>
      </c>
    </row>
    <row r="77" spans="2:18" ht="15.75" customHeight="1" x14ac:dyDescent="0.25">
      <c r="B77" s="13"/>
      <c r="F77" s="13"/>
      <c r="G77" s="10" t="str">
        <f>IF(ISNUMBER(D$25),D$25-0.1,"")</f>
        <v/>
      </c>
      <c r="H77" s="10" t="s">
        <v>29</v>
      </c>
      <c r="I77" s="10"/>
      <c r="J77" s="20"/>
      <c r="L77" s="11">
        <v>21</v>
      </c>
      <c r="M77" s="11">
        <v>0.75</v>
      </c>
      <c r="N77" s="11" t="s">
        <v>134</v>
      </c>
      <c r="R77" s="11" t="s">
        <v>217</v>
      </c>
    </row>
    <row r="78" spans="2:18" ht="15.75" customHeight="1" x14ac:dyDescent="0.25">
      <c r="B78" s="13"/>
      <c r="F78" s="13"/>
      <c r="G78" s="10" t="str">
        <f>IF(ISNUMBER(D$25),D$25,"")</f>
        <v/>
      </c>
      <c r="H78" s="10" t="s">
        <v>29</v>
      </c>
      <c r="I78" s="10"/>
      <c r="J78" s="20"/>
      <c r="L78" s="11">
        <v>21</v>
      </c>
      <c r="M78" s="11">
        <v>0.75</v>
      </c>
      <c r="N78" s="11" t="s">
        <v>134</v>
      </c>
      <c r="R78" s="11" t="s">
        <v>218</v>
      </c>
    </row>
    <row r="79" spans="2:18" ht="15.75" customHeight="1" x14ac:dyDescent="0.25">
      <c r="B79" s="13"/>
      <c r="F79" s="13"/>
      <c r="G79" s="10" t="str">
        <f>IF(ISNUMBER(D$25),D$25+0.1,"")</f>
        <v/>
      </c>
      <c r="H79" s="10" t="s">
        <v>29</v>
      </c>
      <c r="I79" s="10"/>
      <c r="J79" s="20"/>
      <c r="L79" s="11">
        <v>21</v>
      </c>
      <c r="M79" s="11">
        <v>0.75</v>
      </c>
      <c r="N79" s="11" t="s">
        <v>134</v>
      </c>
      <c r="R79" s="11" t="s">
        <v>219</v>
      </c>
    </row>
    <row r="80" spans="2:18" ht="15.75" customHeight="1" x14ac:dyDescent="0.25">
      <c r="B80" s="13"/>
      <c r="F80" s="13"/>
      <c r="G80" s="10" t="str">
        <f>IF(ISNUMBER(D$28),D$28-0.1,"")</f>
        <v/>
      </c>
      <c r="H80" s="10" t="s">
        <v>29</v>
      </c>
      <c r="I80" s="10"/>
      <c r="J80" s="20"/>
      <c r="L80" s="11">
        <v>21</v>
      </c>
      <c r="M80" s="11">
        <v>0.75</v>
      </c>
      <c r="N80" s="11" t="s">
        <v>133</v>
      </c>
      <c r="R80" s="11" t="s">
        <v>220</v>
      </c>
    </row>
    <row r="81" spans="2:18" ht="15.75" customHeight="1" x14ac:dyDescent="0.25">
      <c r="B81" s="13"/>
      <c r="F81" s="13"/>
      <c r="G81" s="10" t="str">
        <f>IF(ISNUMBER(D$28),D$28,"")</f>
        <v/>
      </c>
      <c r="H81" s="10" t="s">
        <v>29</v>
      </c>
      <c r="I81" s="10"/>
      <c r="J81" s="20"/>
      <c r="L81" s="11">
        <v>21</v>
      </c>
      <c r="M81" s="11">
        <v>0.75</v>
      </c>
      <c r="N81" s="11" t="s">
        <v>133</v>
      </c>
      <c r="R81" s="11" t="s">
        <v>221</v>
      </c>
    </row>
    <row r="82" spans="2:18" ht="15.75" customHeight="1" x14ac:dyDescent="0.25">
      <c r="B82" s="13"/>
      <c r="F82" s="13"/>
      <c r="G82" s="10" t="str">
        <f>IF(ISNUMBER(D$28),D$28+0.1,"")</f>
        <v/>
      </c>
      <c r="H82" s="10" t="s">
        <v>29</v>
      </c>
      <c r="I82" s="10"/>
      <c r="J82" s="20"/>
      <c r="L82" s="11">
        <v>21</v>
      </c>
      <c r="M82" s="11">
        <v>0.75</v>
      </c>
      <c r="N82" s="11" t="s">
        <v>133</v>
      </c>
      <c r="R82" s="11" t="s">
        <v>222</v>
      </c>
    </row>
    <row r="83" spans="2:18" ht="15.75" customHeight="1" x14ac:dyDescent="0.25">
      <c r="B83" s="13"/>
      <c r="F83" s="13"/>
      <c r="G83" s="10" t="str">
        <f>IF(ISNUMBER(D$28),D$28-0.1,"")</f>
        <v/>
      </c>
      <c r="H83" s="10" t="s">
        <v>29</v>
      </c>
      <c r="I83" s="10"/>
      <c r="J83" s="20"/>
      <c r="L83" s="11">
        <v>21</v>
      </c>
      <c r="M83" s="11">
        <v>0.75</v>
      </c>
      <c r="N83" s="11" t="s">
        <v>53</v>
      </c>
      <c r="R83" s="11" t="s">
        <v>223</v>
      </c>
    </row>
    <row r="84" spans="2:18" ht="15.75" customHeight="1" x14ac:dyDescent="0.25">
      <c r="B84" s="13"/>
      <c r="F84" s="13"/>
      <c r="G84" s="10" t="str">
        <f>IF(ISNUMBER(D$28),D$28,"")</f>
        <v/>
      </c>
      <c r="H84" s="10" t="s">
        <v>29</v>
      </c>
      <c r="I84" s="10"/>
      <c r="J84" s="20"/>
      <c r="L84" s="11">
        <v>21</v>
      </c>
      <c r="M84" s="11">
        <v>0.75</v>
      </c>
      <c r="N84" s="11" t="s">
        <v>53</v>
      </c>
      <c r="R84" s="11" t="s">
        <v>224</v>
      </c>
    </row>
    <row r="85" spans="2:18" ht="15.75" customHeight="1" x14ac:dyDescent="0.25">
      <c r="B85" s="13"/>
      <c r="F85" s="13"/>
      <c r="G85" s="10" t="str">
        <f>IF(ISNUMBER(D$28),D$28+0.1,"")</f>
        <v/>
      </c>
      <c r="H85" s="10" t="s">
        <v>29</v>
      </c>
      <c r="I85" s="10"/>
      <c r="J85" s="20"/>
      <c r="L85" s="11">
        <v>21</v>
      </c>
      <c r="M85" s="11">
        <v>0.75</v>
      </c>
      <c r="N85" s="11" t="s">
        <v>53</v>
      </c>
      <c r="R85" s="11" t="s">
        <v>225</v>
      </c>
    </row>
    <row r="86" spans="2:18" ht="15.75" customHeight="1" x14ac:dyDescent="0.25">
      <c r="B86" s="13"/>
      <c r="F86" s="13"/>
      <c r="G86" s="10" t="str">
        <f>IF(ISNUMBER(D$28),D$28-0.1,"")</f>
        <v/>
      </c>
      <c r="H86" s="10" t="s">
        <v>29</v>
      </c>
      <c r="I86" s="10"/>
      <c r="J86" s="20"/>
      <c r="L86" s="11">
        <v>21</v>
      </c>
      <c r="M86" s="11">
        <v>0.75</v>
      </c>
      <c r="N86" s="11" t="s">
        <v>134</v>
      </c>
      <c r="R86" s="11" t="s">
        <v>226</v>
      </c>
    </row>
    <row r="87" spans="2:18" ht="15.75" customHeight="1" x14ac:dyDescent="0.25">
      <c r="B87" s="13"/>
      <c r="F87" s="13"/>
      <c r="G87" s="10" t="str">
        <f>IF(ISNUMBER(D$28),D$28,"")</f>
        <v/>
      </c>
      <c r="H87" s="10" t="s">
        <v>29</v>
      </c>
      <c r="I87" s="10"/>
      <c r="J87" s="20"/>
      <c r="L87" s="11">
        <v>21</v>
      </c>
      <c r="M87" s="11">
        <v>0.75</v>
      </c>
      <c r="N87" s="11" t="s">
        <v>134</v>
      </c>
      <c r="R87" s="11" t="s">
        <v>227</v>
      </c>
    </row>
    <row r="88" spans="2:18" ht="15.75" customHeight="1" x14ac:dyDescent="0.25">
      <c r="B88" s="13"/>
      <c r="F88" s="13"/>
      <c r="G88" s="10" t="str">
        <f>IF(ISNUMBER(D$28),D$28+0.1,"")</f>
        <v/>
      </c>
      <c r="H88" s="10" t="s">
        <v>29</v>
      </c>
      <c r="I88" s="10"/>
      <c r="J88" s="20"/>
      <c r="L88" s="11">
        <v>21</v>
      </c>
      <c r="M88" s="11">
        <v>0.75</v>
      </c>
      <c r="N88" s="11" t="s">
        <v>134</v>
      </c>
      <c r="R88" s="11" t="s">
        <v>228</v>
      </c>
    </row>
    <row r="89" spans="2:18" ht="15.75" customHeight="1" x14ac:dyDescent="0.25">
      <c r="B89" s="13"/>
      <c r="F89" s="13"/>
      <c r="G89" s="10" t="str">
        <f>IF(ISNUMBER(D$31),D$31-0.1,"")</f>
        <v/>
      </c>
      <c r="H89" s="10" t="s">
        <v>29</v>
      </c>
      <c r="I89" s="10"/>
      <c r="J89" s="20"/>
      <c r="L89" s="11">
        <v>21</v>
      </c>
      <c r="M89" s="11">
        <v>0.75</v>
      </c>
      <c r="N89" s="11" t="s">
        <v>133</v>
      </c>
      <c r="R89" s="11" t="s">
        <v>229</v>
      </c>
    </row>
    <row r="90" spans="2:18" ht="15.75" customHeight="1" x14ac:dyDescent="0.25">
      <c r="B90" s="13"/>
      <c r="F90" s="13"/>
      <c r="G90" s="10" t="str">
        <f>IF(ISNUMBER(D$31),D$31,"")</f>
        <v/>
      </c>
      <c r="H90" s="10" t="s">
        <v>29</v>
      </c>
      <c r="I90" s="10"/>
      <c r="J90" s="20"/>
      <c r="L90" s="11">
        <v>21</v>
      </c>
      <c r="M90" s="11">
        <v>0.75</v>
      </c>
      <c r="N90" s="11" t="s">
        <v>133</v>
      </c>
      <c r="R90" s="11" t="s">
        <v>230</v>
      </c>
    </row>
    <row r="91" spans="2:18" ht="15.75" customHeight="1" x14ac:dyDescent="0.25">
      <c r="B91" s="13"/>
      <c r="F91" s="13"/>
      <c r="G91" s="10" t="str">
        <f>IF(ISNUMBER(D$31),D$31+0.1,"")</f>
        <v/>
      </c>
      <c r="H91" s="10" t="s">
        <v>29</v>
      </c>
      <c r="I91" s="10"/>
      <c r="J91" s="20"/>
      <c r="L91" s="11">
        <v>21</v>
      </c>
      <c r="M91" s="11">
        <v>0.75</v>
      </c>
      <c r="N91" s="11" t="s">
        <v>133</v>
      </c>
      <c r="R91" s="11" t="s">
        <v>231</v>
      </c>
    </row>
    <row r="92" spans="2:18" ht="15.75" customHeight="1" x14ac:dyDescent="0.25">
      <c r="B92" s="13"/>
      <c r="F92" s="13"/>
      <c r="G92" s="10" t="str">
        <f>IF(ISNUMBER(D$31),D$31-0.1,"")</f>
        <v/>
      </c>
      <c r="H92" s="10" t="s">
        <v>29</v>
      </c>
      <c r="I92" s="10"/>
      <c r="J92" s="20"/>
      <c r="L92" s="11">
        <v>21</v>
      </c>
      <c r="M92" s="11">
        <v>0.75</v>
      </c>
      <c r="N92" s="11" t="s">
        <v>53</v>
      </c>
      <c r="R92" s="11" t="s">
        <v>232</v>
      </c>
    </row>
    <row r="93" spans="2:18" ht="15.75" customHeight="1" x14ac:dyDescent="0.25">
      <c r="B93" s="13"/>
      <c r="F93" s="13"/>
      <c r="G93" s="10" t="str">
        <f>IF(ISNUMBER(D$31),D$31,"")</f>
        <v/>
      </c>
      <c r="H93" s="10" t="s">
        <v>29</v>
      </c>
      <c r="I93" s="10"/>
      <c r="J93" s="20"/>
      <c r="L93" s="11">
        <v>21</v>
      </c>
      <c r="M93" s="11">
        <v>0.75</v>
      </c>
      <c r="N93" s="11" t="s">
        <v>53</v>
      </c>
      <c r="R93" s="11" t="s">
        <v>233</v>
      </c>
    </row>
    <row r="94" spans="2:18" ht="15.75" customHeight="1" x14ac:dyDescent="0.25">
      <c r="B94" s="13"/>
      <c r="F94" s="13"/>
      <c r="G94" s="10" t="str">
        <f>IF(ISNUMBER(D$31),D$31+0.1,"")</f>
        <v/>
      </c>
      <c r="H94" s="10" t="s">
        <v>29</v>
      </c>
      <c r="I94" s="10"/>
      <c r="J94" s="20"/>
      <c r="L94" s="11">
        <v>21</v>
      </c>
      <c r="M94" s="11">
        <v>0.75</v>
      </c>
      <c r="N94" s="11" t="s">
        <v>53</v>
      </c>
      <c r="R94" s="11" t="s">
        <v>234</v>
      </c>
    </row>
    <row r="95" spans="2:18" ht="15.75" customHeight="1" x14ac:dyDescent="0.25">
      <c r="B95" s="13"/>
      <c r="F95" s="13"/>
      <c r="G95" s="10" t="str">
        <f>IF(ISNUMBER(D$31),D$31-0.1,"")</f>
        <v/>
      </c>
      <c r="H95" s="10" t="s">
        <v>29</v>
      </c>
      <c r="I95" s="10"/>
      <c r="J95" s="20"/>
      <c r="L95" s="11">
        <v>21</v>
      </c>
      <c r="M95" s="11">
        <v>0.75</v>
      </c>
      <c r="N95" s="11" t="s">
        <v>134</v>
      </c>
      <c r="R95" s="11" t="s">
        <v>235</v>
      </c>
    </row>
    <row r="96" spans="2:18" ht="15.75" customHeight="1" x14ac:dyDescent="0.25">
      <c r="B96" s="13"/>
      <c r="F96" s="13"/>
      <c r="G96" s="10" t="str">
        <f>IF(ISNUMBER(D$31),D$31,"")</f>
        <v/>
      </c>
      <c r="H96" s="10" t="s">
        <v>29</v>
      </c>
      <c r="I96" s="10"/>
      <c r="J96" s="20"/>
      <c r="L96" s="11">
        <v>21</v>
      </c>
      <c r="M96" s="11">
        <v>0.75</v>
      </c>
      <c r="N96" s="11" t="s">
        <v>134</v>
      </c>
      <c r="R96" s="11" t="s">
        <v>236</v>
      </c>
    </row>
    <row r="97" spans="2:18" ht="15.75" customHeight="1" x14ac:dyDescent="0.25">
      <c r="B97" s="13"/>
      <c r="F97" s="13"/>
      <c r="G97" s="10" t="str">
        <f>IF(ISNUMBER(D$31),D$31+0.1,"")</f>
        <v/>
      </c>
      <c r="H97" s="10" t="s">
        <v>29</v>
      </c>
      <c r="I97" s="10"/>
      <c r="J97" s="20"/>
      <c r="L97" s="11">
        <v>21</v>
      </c>
      <c r="M97" s="11">
        <v>0.75</v>
      </c>
      <c r="N97" s="11" t="s">
        <v>134</v>
      </c>
      <c r="R97" s="11" t="s">
        <v>237</v>
      </c>
    </row>
    <row r="98" spans="2:18" ht="15.75" customHeight="1" x14ac:dyDescent="0.25">
      <c r="B98" s="13"/>
      <c r="F98" s="13"/>
      <c r="G98" s="10" t="str">
        <f>IF(ISNUMBER(D$34),D$34-0.1,"")</f>
        <v/>
      </c>
      <c r="H98" s="10" t="s">
        <v>29</v>
      </c>
      <c r="I98" s="20"/>
      <c r="J98" s="20"/>
      <c r="L98" s="11">
        <v>21</v>
      </c>
      <c r="M98" s="11">
        <v>0.75</v>
      </c>
      <c r="N98" s="11" t="s">
        <v>133</v>
      </c>
      <c r="R98" s="11" t="s">
        <v>247</v>
      </c>
    </row>
    <row r="99" spans="2:18" ht="15.75" customHeight="1" x14ac:dyDescent="0.25">
      <c r="B99" s="13"/>
      <c r="F99" s="13"/>
      <c r="G99" s="10" t="str">
        <f>IF(ISNUMBER(D$34),D$34,"")</f>
        <v/>
      </c>
      <c r="H99" s="10" t="s">
        <v>29</v>
      </c>
      <c r="I99" s="20"/>
      <c r="J99" s="20"/>
      <c r="L99" s="11">
        <v>21</v>
      </c>
      <c r="M99" s="11">
        <v>0.75</v>
      </c>
      <c r="N99" s="11" t="s">
        <v>133</v>
      </c>
      <c r="R99" s="11" t="s">
        <v>248</v>
      </c>
    </row>
    <row r="100" spans="2:18" ht="15.75" customHeight="1" x14ac:dyDescent="0.25">
      <c r="B100" s="13"/>
      <c r="F100" s="13"/>
      <c r="G100" s="10" t="str">
        <f>IF(ISNUMBER(D$34),D$34+0.1,"")</f>
        <v/>
      </c>
      <c r="H100" s="10" t="s">
        <v>29</v>
      </c>
      <c r="I100" s="20"/>
      <c r="J100" s="20"/>
      <c r="L100" s="11">
        <v>21</v>
      </c>
      <c r="M100" s="11">
        <v>0.75</v>
      </c>
      <c r="N100" s="11" t="s">
        <v>133</v>
      </c>
      <c r="R100" s="11" t="s">
        <v>249</v>
      </c>
    </row>
    <row r="101" spans="2:18" ht="15.75" customHeight="1" x14ac:dyDescent="0.25">
      <c r="B101" s="13"/>
      <c r="F101" s="13"/>
      <c r="G101" s="10" t="str">
        <f>IF(ISNUMBER(D$34),D$34-0.1,"")</f>
        <v/>
      </c>
      <c r="H101" s="10" t="s">
        <v>29</v>
      </c>
      <c r="I101" s="20"/>
      <c r="J101" s="20"/>
      <c r="L101" s="11">
        <v>21</v>
      </c>
      <c r="M101" s="11">
        <v>0.75</v>
      </c>
      <c r="N101" s="11" t="s">
        <v>53</v>
      </c>
      <c r="R101" s="11" t="s">
        <v>250</v>
      </c>
    </row>
    <row r="102" spans="2:18" ht="15.75" customHeight="1" x14ac:dyDescent="0.25">
      <c r="B102" s="13"/>
      <c r="F102" s="13"/>
      <c r="G102" s="10" t="str">
        <f>IF(ISNUMBER(D$34),D$34,"")</f>
        <v/>
      </c>
      <c r="H102" s="10" t="s">
        <v>29</v>
      </c>
      <c r="I102" s="20"/>
      <c r="J102" s="20"/>
      <c r="L102" s="11">
        <v>21</v>
      </c>
      <c r="M102" s="11">
        <v>0.75</v>
      </c>
      <c r="N102" s="11" t="s">
        <v>53</v>
      </c>
      <c r="R102" s="11" t="s">
        <v>251</v>
      </c>
    </row>
    <row r="103" spans="2:18" ht="15.75" customHeight="1" x14ac:dyDescent="0.25">
      <c r="B103" s="13"/>
      <c r="F103" s="13"/>
      <c r="G103" s="10" t="str">
        <f>IF(ISNUMBER(D$34),D$34+0.1,"")</f>
        <v/>
      </c>
      <c r="H103" s="10" t="s">
        <v>29</v>
      </c>
      <c r="I103" s="20"/>
      <c r="J103" s="20"/>
      <c r="L103" s="11">
        <v>21</v>
      </c>
      <c r="M103" s="11">
        <v>0.75</v>
      </c>
      <c r="N103" s="11" t="s">
        <v>53</v>
      </c>
      <c r="R103" s="11" t="s">
        <v>252</v>
      </c>
    </row>
    <row r="104" spans="2:18" ht="15.75" customHeight="1" x14ac:dyDescent="0.25">
      <c r="B104" s="13"/>
      <c r="F104" s="13"/>
      <c r="G104" s="10" t="str">
        <f>IF(ISNUMBER(D$34),D$34-0.1,"")</f>
        <v/>
      </c>
      <c r="H104" s="10" t="s">
        <v>29</v>
      </c>
      <c r="I104" s="20"/>
      <c r="J104" s="20"/>
      <c r="L104" s="11">
        <v>21</v>
      </c>
      <c r="M104" s="11">
        <v>0.75</v>
      </c>
      <c r="N104" s="11" t="s">
        <v>134</v>
      </c>
      <c r="R104" s="11" t="s">
        <v>253</v>
      </c>
    </row>
    <row r="105" spans="2:18" ht="15.75" customHeight="1" x14ac:dyDescent="0.25">
      <c r="B105" s="13"/>
      <c r="F105" s="13"/>
      <c r="G105" s="10" t="str">
        <f>IF(ISNUMBER(D$34),D$34,"")</f>
        <v/>
      </c>
      <c r="H105" s="10" t="s">
        <v>29</v>
      </c>
      <c r="I105" s="20"/>
      <c r="J105" s="20"/>
      <c r="L105" s="11">
        <v>21</v>
      </c>
      <c r="M105" s="11">
        <v>0.75</v>
      </c>
      <c r="N105" s="11" t="s">
        <v>134</v>
      </c>
      <c r="R105" s="11" t="s">
        <v>254</v>
      </c>
    </row>
    <row r="106" spans="2:18" ht="15.75" customHeight="1" x14ac:dyDescent="0.25">
      <c r="B106" s="13"/>
      <c r="F106" s="13"/>
      <c r="G106" s="10" t="str">
        <f>IF(ISNUMBER(D$34),D$34+0.1,"")</f>
        <v/>
      </c>
      <c r="H106" s="10" t="s">
        <v>29</v>
      </c>
      <c r="I106" s="10"/>
      <c r="J106" s="20"/>
      <c r="L106" s="11">
        <v>21</v>
      </c>
      <c r="M106" s="11">
        <v>0.75</v>
      </c>
      <c r="N106" s="11" t="s">
        <v>134</v>
      </c>
      <c r="R106" s="11" t="s">
        <v>255</v>
      </c>
    </row>
    <row r="107" spans="2:18" ht="15.75" customHeight="1" x14ac:dyDescent="0.25">
      <c r="B107" s="13"/>
      <c r="F107" s="13"/>
      <c r="G107" s="10" t="str">
        <f>IF(ISNUMBER(D$37),D$37-0.1,"")</f>
        <v/>
      </c>
      <c r="H107" s="10" t="s">
        <v>29</v>
      </c>
      <c r="I107" s="10"/>
      <c r="J107" s="20"/>
      <c r="L107" s="11">
        <v>21</v>
      </c>
      <c r="M107" s="11">
        <v>0.75</v>
      </c>
      <c r="N107" s="11" t="s">
        <v>133</v>
      </c>
      <c r="R107" s="11" t="s">
        <v>238</v>
      </c>
    </row>
    <row r="108" spans="2:18" ht="15.75" customHeight="1" x14ac:dyDescent="0.25">
      <c r="B108" s="13"/>
      <c r="F108" s="13"/>
      <c r="G108" s="10" t="str">
        <f>IF(ISNUMBER(D$37),D$37,"")</f>
        <v/>
      </c>
      <c r="H108" s="10" t="s">
        <v>29</v>
      </c>
      <c r="I108" s="10"/>
      <c r="J108" s="20"/>
      <c r="L108" s="11">
        <v>21</v>
      </c>
      <c r="M108" s="11">
        <v>0.75</v>
      </c>
      <c r="N108" s="11" t="s">
        <v>133</v>
      </c>
      <c r="R108" s="11" t="s">
        <v>239</v>
      </c>
    </row>
    <row r="109" spans="2:18" ht="15.75" customHeight="1" x14ac:dyDescent="0.25">
      <c r="B109" s="13"/>
      <c r="F109" s="13"/>
      <c r="G109" s="10" t="str">
        <f>IF(ISNUMBER(D$37),D$37+0.1,"")</f>
        <v/>
      </c>
      <c r="H109" s="10" t="s">
        <v>29</v>
      </c>
      <c r="I109" s="10"/>
      <c r="J109" s="20"/>
      <c r="L109" s="11">
        <v>21</v>
      </c>
      <c r="M109" s="11">
        <v>0.75</v>
      </c>
      <c r="N109" s="11" t="s">
        <v>133</v>
      </c>
      <c r="R109" s="11" t="s">
        <v>240</v>
      </c>
    </row>
    <row r="110" spans="2:18" ht="15.75" customHeight="1" x14ac:dyDescent="0.25">
      <c r="B110" s="13"/>
      <c r="F110" s="13"/>
      <c r="G110" s="10" t="str">
        <f>IF(ISNUMBER(D$37),D$37-0.1,"")</f>
        <v/>
      </c>
      <c r="H110" s="10" t="s">
        <v>29</v>
      </c>
      <c r="I110" s="10"/>
      <c r="J110" s="20"/>
      <c r="L110" s="11">
        <v>21</v>
      </c>
      <c r="M110" s="11">
        <v>0.75</v>
      </c>
      <c r="N110" s="11" t="s">
        <v>53</v>
      </c>
      <c r="R110" s="11" t="s">
        <v>241</v>
      </c>
    </row>
    <row r="111" spans="2:18" ht="15.75" customHeight="1" x14ac:dyDescent="0.25">
      <c r="B111" s="13"/>
      <c r="F111" s="13"/>
      <c r="G111" s="10" t="str">
        <f>IF(ISNUMBER(D$37),D$37,"")</f>
        <v/>
      </c>
      <c r="H111" s="10" t="s">
        <v>29</v>
      </c>
      <c r="I111" s="10"/>
      <c r="J111" s="20"/>
      <c r="L111" s="11">
        <v>21</v>
      </c>
      <c r="M111" s="11">
        <v>0.75</v>
      </c>
      <c r="N111" s="11" t="s">
        <v>53</v>
      </c>
      <c r="R111" s="11" t="s">
        <v>242</v>
      </c>
    </row>
    <row r="112" spans="2:18" ht="15.75" customHeight="1" x14ac:dyDescent="0.25">
      <c r="B112" s="13"/>
      <c r="F112" s="13"/>
      <c r="G112" s="10" t="str">
        <f>IF(ISNUMBER(D$37),D$37+0.1,"")</f>
        <v/>
      </c>
      <c r="H112" s="10" t="s">
        <v>29</v>
      </c>
      <c r="I112" s="10"/>
      <c r="J112" s="20"/>
      <c r="L112" s="11">
        <v>21</v>
      </c>
      <c r="M112" s="11">
        <v>0.75</v>
      </c>
      <c r="N112" s="11" t="s">
        <v>53</v>
      </c>
      <c r="R112" s="11" t="s">
        <v>243</v>
      </c>
    </row>
    <row r="113" spans="2:18" ht="15.75" customHeight="1" x14ac:dyDescent="0.25">
      <c r="B113" s="13"/>
      <c r="F113" s="13"/>
      <c r="G113" s="10" t="str">
        <f>IF(ISNUMBER(D$37),D$37-0.1,"")</f>
        <v/>
      </c>
      <c r="H113" s="10" t="s">
        <v>29</v>
      </c>
      <c r="I113" s="10"/>
      <c r="J113" s="20"/>
      <c r="L113" s="11">
        <v>21</v>
      </c>
      <c r="M113" s="11">
        <v>0.75</v>
      </c>
      <c r="N113" s="11" t="s">
        <v>134</v>
      </c>
      <c r="R113" s="11" t="s">
        <v>244</v>
      </c>
    </row>
    <row r="114" spans="2:18" ht="15.75" customHeight="1" x14ac:dyDescent="0.25">
      <c r="B114" s="13"/>
      <c r="F114" s="13"/>
      <c r="G114" s="10" t="str">
        <f>IF(ISNUMBER(D$37),D$37,"")</f>
        <v/>
      </c>
      <c r="H114" s="10" t="s">
        <v>29</v>
      </c>
      <c r="I114" s="10"/>
      <c r="J114" s="20"/>
      <c r="L114" s="11">
        <v>21</v>
      </c>
      <c r="M114" s="11">
        <v>0.75</v>
      </c>
      <c r="N114" s="11" t="s">
        <v>134</v>
      </c>
      <c r="R114" s="11" t="s">
        <v>245</v>
      </c>
    </row>
    <row r="115" spans="2:18" ht="15.75" customHeight="1" x14ac:dyDescent="0.25">
      <c r="B115" s="13"/>
      <c r="F115" s="13"/>
      <c r="G115" s="10" t="str">
        <f>IF(ISNUMBER(D$37),D$37+0.1,"")</f>
        <v/>
      </c>
      <c r="H115" s="10" t="s">
        <v>29</v>
      </c>
      <c r="I115" s="10"/>
      <c r="J115" s="20"/>
      <c r="L115" s="11">
        <v>21</v>
      </c>
      <c r="M115" s="11">
        <v>0.75</v>
      </c>
      <c r="N115" s="11" t="s">
        <v>134</v>
      </c>
      <c r="R115" s="11" t="s">
        <v>246</v>
      </c>
    </row>
    <row r="116" spans="2:18" ht="15.75" customHeight="1" x14ac:dyDescent="0.25">
      <c r="B116" s="13"/>
      <c r="F116" s="13"/>
      <c r="G116" s="10">
        <f>IF(ISNUMBER(D$40),D$40-0.1,"")</f>
        <v>0.9</v>
      </c>
      <c r="H116" s="10" t="s">
        <v>29</v>
      </c>
      <c r="I116" s="10">
        <v>18.39611520019546</v>
      </c>
      <c r="J116" s="20"/>
      <c r="L116" s="11">
        <v>21</v>
      </c>
      <c r="M116" s="11">
        <v>0.75</v>
      </c>
      <c r="N116" s="11" t="s">
        <v>133</v>
      </c>
      <c r="R116" s="11" t="s">
        <v>256</v>
      </c>
    </row>
    <row r="117" spans="2:18" ht="15.75" customHeight="1" x14ac:dyDescent="0.25">
      <c r="B117" s="13"/>
      <c r="F117" s="13"/>
      <c r="G117" s="10">
        <f>IF(ISNUMBER(D$40),D$40,"")</f>
        <v>1</v>
      </c>
      <c r="H117" s="10" t="s">
        <v>29</v>
      </c>
      <c r="I117" s="10">
        <v>5.4268539840576606</v>
      </c>
      <c r="J117" s="20"/>
      <c r="L117" s="11">
        <v>21</v>
      </c>
      <c r="M117" s="11">
        <v>0.75</v>
      </c>
      <c r="N117" s="11" t="s">
        <v>133</v>
      </c>
      <c r="R117" s="11" t="s">
        <v>257</v>
      </c>
    </row>
    <row r="118" spans="2:18" ht="15.75" customHeight="1" x14ac:dyDescent="0.25">
      <c r="B118" s="13"/>
      <c r="F118" s="13"/>
      <c r="G118" s="10">
        <f>IF(ISNUMBER(D$40),D$40+0.1,"")</f>
        <v>1.1000000000000001</v>
      </c>
      <c r="H118" s="10" t="s">
        <v>29</v>
      </c>
      <c r="I118" s="10">
        <v>1.2877280640136823</v>
      </c>
      <c r="J118" s="20"/>
      <c r="L118" s="11">
        <v>21</v>
      </c>
      <c r="M118" s="11">
        <v>0.75</v>
      </c>
      <c r="N118" s="11" t="s">
        <v>133</v>
      </c>
      <c r="R118" s="11" t="s">
        <v>258</v>
      </c>
    </row>
    <row r="119" spans="2:18" ht="15.75" customHeight="1" x14ac:dyDescent="0.25">
      <c r="B119" s="13"/>
      <c r="F119" s="13"/>
      <c r="G119" s="10">
        <f>IF(ISNUMBER(D$40),D$40-0.1,"")</f>
        <v>0.9</v>
      </c>
      <c r="H119" s="10" t="s">
        <v>29</v>
      </c>
      <c r="I119" s="10">
        <v>8.0023101120850253</v>
      </c>
      <c r="J119" s="20"/>
      <c r="L119" s="11">
        <v>21</v>
      </c>
      <c r="M119" s="11">
        <v>0.75</v>
      </c>
      <c r="N119" s="11" t="s">
        <v>53</v>
      </c>
      <c r="R119" s="11" t="s">
        <v>259</v>
      </c>
    </row>
    <row r="120" spans="2:18" ht="15.75" customHeight="1" x14ac:dyDescent="0.25">
      <c r="B120" s="13"/>
      <c r="F120" s="13"/>
      <c r="G120" s="10">
        <f>IF(ISNUMBER(D$40),D$40,"")</f>
        <v>1</v>
      </c>
      <c r="H120" s="10" t="s">
        <v>29</v>
      </c>
      <c r="I120" s="10">
        <v>2.5927484763155482</v>
      </c>
      <c r="J120" s="20"/>
      <c r="L120" s="11">
        <v>21</v>
      </c>
      <c r="M120" s="11">
        <v>0.75</v>
      </c>
      <c r="N120" s="11" t="s">
        <v>53</v>
      </c>
      <c r="R120" s="11" t="s">
        <v>260</v>
      </c>
    </row>
    <row r="121" spans="2:18" ht="15.75" customHeight="1" x14ac:dyDescent="0.25">
      <c r="B121" s="13"/>
      <c r="F121" s="13"/>
      <c r="G121" s="10">
        <f>IF(ISNUMBER(D$40),D$40+0.1,"")</f>
        <v>1.1000000000000001</v>
      </c>
      <c r="H121" s="10" t="s">
        <v>29</v>
      </c>
      <c r="I121" s="20">
        <v>0.632182498854717</v>
      </c>
      <c r="J121" s="20"/>
      <c r="L121" s="11">
        <v>21</v>
      </c>
      <c r="M121" s="11">
        <v>0.75</v>
      </c>
      <c r="N121" s="11" t="s">
        <v>53</v>
      </c>
      <c r="R121" s="11" t="s">
        <v>261</v>
      </c>
    </row>
    <row r="122" spans="2:18" ht="15.75" customHeight="1" x14ac:dyDescent="0.25">
      <c r="B122" s="13"/>
      <c r="F122" s="13"/>
      <c r="G122" s="10">
        <f>IF(ISNUMBER(D$40),D$40-0.1,"")</f>
        <v>0.9</v>
      </c>
      <c r="H122" s="10" t="s">
        <v>29</v>
      </c>
      <c r="I122" s="20">
        <v>0.80942906880860022</v>
      </c>
      <c r="J122" s="20"/>
      <c r="L122" s="11">
        <v>21</v>
      </c>
      <c r="M122" s="11">
        <v>0.75</v>
      </c>
      <c r="N122" s="11" t="s">
        <v>134</v>
      </c>
      <c r="R122" s="11" t="s">
        <v>262</v>
      </c>
    </row>
    <row r="123" spans="2:18" ht="15.75" customHeight="1" x14ac:dyDescent="0.25">
      <c r="B123" s="13"/>
      <c r="F123" s="13"/>
      <c r="G123" s="10">
        <f>IF(ISNUMBER(D$40),D$40,"")</f>
        <v>1</v>
      </c>
      <c r="H123" s="10" t="s">
        <v>29</v>
      </c>
      <c r="I123" s="20">
        <v>0.66535069456066931</v>
      </c>
      <c r="J123" s="20"/>
      <c r="L123" s="11">
        <v>21</v>
      </c>
      <c r="M123" s="11">
        <v>0.75</v>
      </c>
      <c r="N123" s="11" t="s">
        <v>134</v>
      </c>
      <c r="R123" s="11" t="s">
        <v>263</v>
      </c>
    </row>
    <row r="124" spans="2:18" ht="15.75" customHeight="1" x14ac:dyDescent="0.25">
      <c r="B124" s="13"/>
      <c r="F124" s="13"/>
      <c r="G124" s="10">
        <f>IF(ISNUMBER(D$40),D$40+0.1,"")</f>
        <v>1.1000000000000001</v>
      </c>
      <c r="H124" s="10" t="s">
        <v>29</v>
      </c>
      <c r="I124" s="20">
        <v>0.29867932639037348</v>
      </c>
      <c r="J124" s="20"/>
      <c r="L124" s="11">
        <v>21</v>
      </c>
      <c r="M124" s="11">
        <v>0.75</v>
      </c>
      <c r="N124" s="11" t="s">
        <v>134</v>
      </c>
      <c r="R124" s="11" t="s">
        <v>264</v>
      </c>
    </row>
    <row r="125" spans="2:18" ht="15.75" customHeight="1" x14ac:dyDescent="0.25">
      <c r="B125" s="13"/>
      <c r="F125" s="13"/>
      <c r="I125" s="20"/>
      <c r="J125" s="20"/>
    </row>
    <row r="126" spans="2:18" ht="15.75" customHeight="1" x14ac:dyDescent="0.25">
      <c r="B126" s="13"/>
      <c r="F126" s="13"/>
      <c r="I126" s="20"/>
      <c r="J126" s="20"/>
    </row>
    <row r="127" spans="2:18" ht="15.75" customHeight="1" x14ac:dyDescent="0.25">
      <c r="B127" s="13"/>
      <c r="F127" s="13"/>
      <c r="I127" s="20"/>
      <c r="J127" s="20"/>
    </row>
    <row r="128" spans="2:18" ht="15.75" customHeight="1" x14ac:dyDescent="0.25">
      <c r="B128" s="13"/>
      <c r="F128" s="13"/>
      <c r="I128" s="20"/>
      <c r="J128" s="20"/>
    </row>
    <row r="129" spans="1:10" ht="15.75" customHeight="1" x14ac:dyDescent="0.25">
      <c r="B129" s="13"/>
      <c r="F129" s="13"/>
      <c r="I129" s="20"/>
      <c r="J129" s="20"/>
    </row>
    <row r="130" spans="1:10" ht="15.75" customHeight="1" x14ac:dyDescent="0.25">
      <c r="B130" s="13"/>
      <c r="F130" s="13"/>
      <c r="I130" s="20"/>
      <c r="J130" s="20"/>
    </row>
    <row r="131" spans="1:10" ht="15.75" customHeight="1" x14ac:dyDescent="0.25">
      <c r="B131" s="13"/>
      <c r="F131" s="13"/>
      <c r="I131" s="20"/>
      <c r="J131" s="20"/>
    </row>
    <row r="132" spans="1:10" ht="15.75" customHeight="1" x14ac:dyDescent="0.25">
      <c r="B132" s="13"/>
      <c r="F132" s="13"/>
      <c r="I132" s="20"/>
      <c r="J132" s="20"/>
    </row>
    <row r="133" spans="1:10" ht="15.75" customHeight="1" x14ac:dyDescent="0.25">
      <c r="B133" s="13"/>
      <c r="F133" s="13"/>
      <c r="I133" s="20"/>
      <c r="J133" s="20"/>
    </row>
    <row r="134" spans="1:10" ht="15.75" customHeight="1" x14ac:dyDescent="0.25">
      <c r="A134" s="11" t="s">
        <v>115</v>
      </c>
      <c r="B134" s="13"/>
      <c r="F134" s="13"/>
      <c r="I134" s="20"/>
      <c r="J134" s="20"/>
    </row>
    <row r="135" spans="1:10" ht="15.75" customHeight="1" x14ac:dyDescent="0.25">
      <c r="B135" s="13"/>
      <c r="F135" s="13"/>
      <c r="I135" s="20"/>
      <c r="J135" s="20"/>
    </row>
    <row r="136" spans="1:10" ht="15.75" customHeight="1" x14ac:dyDescent="0.25">
      <c r="B136" s="13"/>
      <c r="F136" s="13"/>
      <c r="I136" s="10"/>
      <c r="J136" s="20"/>
    </row>
    <row r="137" spans="1:10" ht="15.75" customHeight="1" x14ac:dyDescent="0.25">
      <c r="B137" s="13"/>
      <c r="F137" s="13"/>
      <c r="I137" s="10"/>
      <c r="J137" s="20"/>
    </row>
    <row r="138" spans="1:10" ht="15.75" customHeight="1" x14ac:dyDescent="0.25">
      <c r="B138" s="13"/>
      <c r="F138" s="13"/>
      <c r="I138" s="10"/>
      <c r="J138" s="20"/>
    </row>
    <row r="139" spans="1:10" ht="15.75" customHeight="1" x14ac:dyDescent="0.25">
      <c r="B139" s="13"/>
      <c r="F139" s="13"/>
      <c r="I139" s="10"/>
      <c r="J139" s="20"/>
    </row>
    <row r="140" spans="1:10" ht="15.75" customHeight="1" x14ac:dyDescent="0.25">
      <c r="B140" s="13"/>
      <c r="F140" s="13"/>
      <c r="I140" s="10"/>
      <c r="J140" s="20"/>
    </row>
    <row r="141" spans="1:10" ht="15.75" customHeight="1" x14ac:dyDescent="0.25">
      <c r="B141" s="13"/>
      <c r="F141" s="13"/>
      <c r="I141" s="10"/>
      <c r="J141" s="20"/>
    </row>
    <row r="142" spans="1:10" ht="15.75" customHeight="1" x14ac:dyDescent="0.25">
      <c r="B142" s="13"/>
      <c r="F142" s="13"/>
      <c r="I142" s="10"/>
      <c r="J142" s="20"/>
    </row>
    <row r="143" spans="1:10" ht="15.75" customHeight="1" x14ac:dyDescent="0.25">
      <c r="B143" s="13"/>
      <c r="F143" s="13"/>
      <c r="I143" s="10"/>
      <c r="J143" s="20"/>
    </row>
    <row r="144" spans="1:10" ht="15.75" customHeight="1" x14ac:dyDescent="0.25">
      <c r="B144" s="13"/>
      <c r="F144" s="13"/>
      <c r="I144" s="10"/>
      <c r="J144" s="20"/>
    </row>
    <row r="145" spans="2:10" ht="15.75" customHeight="1" x14ac:dyDescent="0.25">
      <c r="B145" s="13"/>
      <c r="F145" s="13"/>
      <c r="I145" s="10"/>
      <c r="J145" s="20"/>
    </row>
    <row r="146" spans="2:10" ht="15.75" customHeight="1" x14ac:dyDescent="0.25">
      <c r="B146" s="13"/>
      <c r="F146" s="13"/>
      <c r="I146" s="10"/>
      <c r="J146" s="20"/>
    </row>
    <row r="147" spans="2:10" ht="15.75" customHeight="1" x14ac:dyDescent="0.25">
      <c r="B147" s="13"/>
      <c r="F147" s="13"/>
      <c r="I147" s="10"/>
      <c r="J147" s="20"/>
    </row>
    <row r="148" spans="2:10" ht="15.75" customHeight="1" x14ac:dyDescent="0.25">
      <c r="B148" s="13"/>
      <c r="F148" s="13"/>
      <c r="I148" s="10"/>
      <c r="J148" s="20"/>
    </row>
    <row r="149" spans="2:10" ht="15.75" customHeight="1" x14ac:dyDescent="0.25">
      <c r="B149" s="13"/>
      <c r="F149" s="13"/>
      <c r="I149" s="10"/>
      <c r="J149" s="20"/>
    </row>
    <row r="150" spans="2:10" ht="15.75" customHeight="1" x14ac:dyDescent="0.25">
      <c r="B150" s="13"/>
      <c r="F150" s="13"/>
      <c r="I150" s="10"/>
      <c r="J150" s="20"/>
    </row>
    <row r="151" spans="2:10" ht="15.75" customHeight="1" x14ac:dyDescent="0.25">
      <c r="B151" s="13"/>
      <c r="F151" s="13"/>
      <c r="I151" s="20"/>
      <c r="J151" s="20"/>
    </row>
    <row r="152" spans="2:10" ht="15.75" customHeight="1" x14ac:dyDescent="0.25">
      <c r="B152" s="13"/>
      <c r="F152" s="13"/>
      <c r="I152" s="20"/>
      <c r="J152" s="20"/>
    </row>
    <row r="153" spans="2:10" ht="15.75" customHeight="1" x14ac:dyDescent="0.25">
      <c r="B153" s="13"/>
      <c r="F153" s="13"/>
      <c r="I153" s="20"/>
      <c r="J153" s="20"/>
    </row>
    <row r="154" spans="2:10" ht="15.75" customHeight="1" x14ac:dyDescent="0.25">
      <c r="B154" s="13"/>
      <c r="F154" s="13"/>
      <c r="I154" s="20"/>
      <c r="J154" s="20"/>
    </row>
    <row r="155" spans="2:10" ht="15.75" customHeight="1" x14ac:dyDescent="0.25">
      <c r="B155" s="13"/>
      <c r="F155" s="13"/>
      <c r="I155" s="20"/>
      <c r="J155" s="20"/>
    </row>
    <row r="156" spans="2:10" ht="15.75" customHeight="1" x14ac:dyDescent="0.25">
      <c r="B156" s="13"/>
      <c r="F156" s="13"/>
      <c r="I156" s="20"/>
      <c r="J156" s="20"/>
    </row>
    <row r="157" spans="2:10" ht="15.75" customHeight="1" x14ac:dyDescent="0.25">
      <c r="B157" s="13"/>
      <c r="F157" s="13"/>
      <c r="I157" s="20"/>
      <c r="J157" s="20"/>
    </row>
    <row r="158" spans="2:10" ht="15.75" customHeight="1" x14ac:dyDescent="0.25">
      <c r="B158" s="13"/>
      <c r="F158" s="13"/>
      <c r="I158" s="20"/>
      <c r="J158" s="20"/>
    </row>
    <row r="159" spans="2:10" ht="15.75" customHeight="1" x14ac:dyDescent="0.25">
      <c r="B159" s="13"/>
      <c r="F159" s="13"/>
      <c r="I159" s="20"/>
      <c r="J159" s="20"/>
    </row>
    <row r="160" spans="2:10" ht="15.75" customHeight="1" x14ac:dyDescent="0.25">
      <c r="B160" s="13"/>
      <c r="F160" s="13"/>
      <c r="I160" s="20"/>
      <c r="J160" s="20"/>
    </row>
    <row r="161" spans="2:10" ht="15.75" customHeight="1" x14ac:dyDescent="0.25">
      <c r="B161" s="13"/>
      <c r="F161" s="13"/>
      <c r="I161" s="20"/>
      <c r="J161" s="20"/>
    </row>
    <row r="162" spans="2:10" ht="15.75" customHeight="1" x14ac:dyDescent="0.25">
      <c r="B162" s="13"/>
      <c r="F162" s="13"/>
      <c r="I162" s="20"/>
      <c r="J162" s="20"/>
    </row>
    <row r="163" spans="2:10" ht="15.75" customHeight="1" x14ac:dyDescent="0.25">
      <c r="B163" s="13"/>
      <c r="F163" s="13"/>
      <c r="I163" s="20"/>
      <c r="J163" s="20"/>
    </row>
    <row r="164" spans="2:10" ht="15.75" customHeight="1" x14ac:dyDescent="0.25">
      <c r="B164" s="13"/>
      <c r="F164" s="13"/>
      <c r="I164" s="20"/>
      <c r="J164" s="20"/>
    </row>
    <row r="165" spans="2:10" ht="15.75" customHeight="1" x14ac:dyDescent="0.25">
      <c r="B165" s="13"/>
      <c r="F165" s="13"/>
      <c r="I165" s="20"/>
      <c r="J165" s="20"/>
    </row>
    <row r="166" spans="2:10" ht="15.75" customHeight="1" x14ac:dyDescent="0.25">
      <c r="B166" s="13"/>
      <c r="F166" s="13"/>
      <c r="I166" s="10"/>
      <c r="J166" s="20"/>
    </row>
    <row r="167" spans="2:10" ht="15.75" customHeight="1" x14ac:dyDescent="0.25">
      <c r="B167" s="13"/>
      <c r="F167" s="13"/>
      <c r="I167" s="10"/>
      <c r="J167" s="20"/>
    </row>
    <row r="168" spans="2:10" ht="15.75" customHeight="1" x14ac:dyDescent="0.25">
      <c r="B168" s="13"/>
      <c r="F168" s="13"/>
      <c r="I168" s="10"/>
      <c r="J168" s="20"/>
    </row>
    <row r="169" spans="2:10" ht="15.75" customHeight="1" x14ac:dyDescent="0.25">
      <c r="B169" s="13"/>
      <c r="F169" s="13"/>
      <c r="I169" s="10"/>
      <c r="J169" s="20"/>
    </row>
    <row r="170" spans="2:10" ht="15.75" customHeight="1" x14ac:dyDescent="0.25">
      <c r="B170" s="13"/>
      <c r="F170" s="13"/>
      <c r="I170" s="10"/>
      <c r="J170" s="20"/>
    </row>
    <row r="171" spans="2:10" ht="15.75" customHeight="1" x14ac:dyDescent="0.25">
      <c r="B171" s="13"/>
      <c r="F171" s="13"/>
      <c r="I171" s="10"/>
      <c r="J171" s="20"/>
    </row>
    <row r="172" spans="2:10" ht="15.75" customHeight="1" x14ac:dyDescent="0.25">
      <c r="B172" s="13"/>
      <c r="F172" s="13"/>
      <c r="I172" s="10"/>
      <c r="J172" s="20"/>
    </row>
    <row r="173" spans="2:10" ht="15.75" customHeight="1" x14ac:dyDescent="0.25">
      <c r="B173" s="13"/>
      <c r="F173" s="13"/>
      <c r="I173" s="10"/>
      <c r="J173" s="20"/>
    </row>
    <row r="174" spans="2:10" ht="15.75" customHeight="1" x14ac:dyDescent="0.25">
      <c r="B174" s="13"/>
      <c r="F174" s="13"/>
      <c r="I174" s="10"/>
      <c r="J174" s="20"/>
    </row>
    <row r="175" spans="2:10" ht="15.75" customHeight="1" x14ac:dyDescent="0.25">
      <c r="B175" s="13"/>
      <c r="F175" s="13"/>
      <c r="I175" s="10"/>
      <c r="J175" s="20"/>
    </row>
    <row r="176" spans="2:10" ht="15.75" customHeight="1" x14ac:dyDescent="0.25">
      <c r="B176" s="13"/>
      <c r="F176" s="13"/>
      <c r="I176" s="10"/>
      <c r="J176" s="20"/>
    </row>
    <row r="177" spans="2:10" ht="15.75" customHeight="1" x14ac:dyDescent="0.25">
      <c r="B177" s="13"/>
      <c r="F177" s="13"/>
      <c r="I177" s="10"/>
      <c r="J177" s="20"/>
    </row>
    <row r="178" spans="2:10" ht="15.75" customHeight="1" x14ac:dyDescent="0.25">
      <c r="B178" s="13"/>
      <c r="F178" s="13"/>
      <c r="I178" s="10"/>
      <c r="J178" s="20"/>
    </row>
    <row r="179" spans="2:10" ht="15.75" customHeight="1" x14ac:dyDescent="0.25">
      <c r="B179" s="13"/>
      <c r="F179" s="13"/>
      <c r="I179" s="10"/>
      <c r="J179" s="20"/>
    </row>
    <row r="180" spans="2:10" ht="15.75" customHeight="1" x14ac:dyDescent="0.25">
      <c r="B180" s="13"/>
      <c r="F180" s="13"/>
      <c r="I180" s="10"/>
      <c r="J180" s="20"/>
    </row>
    <row r="181" spans="2:10" ht="15.75" customHeight="1" x14ac:dyDescent="0.25">
      <c r="B181" s="13"/>
      <c r="F181" s="13"/>
      <c r="I181" s="20"/>
      <c r="J181" s="20"/>
    </row>
    <row r="182" spans="2:10" ht="15.75" customHeight="1" x14ac:dyDescent="0.25">
      <c r="B182" s="13"/>
      <c r="F182" s="13"/>
      <c r="I182" s="20"/>
      <c r="J182" s="20"/>
    </row>
    <row r="183" spans="2:10" ht="15.75" customHeight="1" x14ac:dyDescent="0.25">
      <c r="B183" s="13"/>
      <c r="F183" s="13"/>
      <c r="I183" s="20"/>
      <c r="J183" s="20"/>
    </row>
    <row r="184" spans="2:10" ht="15.75" customHeight="1" x14ac:dyDescent="0.25">
      <c r="B184" s="13"/>
      <c r="F184" s="13"/>
      <c r="I184" s="20"/>
      <c r="J184" s="20"/>
    </row>
    <row r="185" spans="2:10" ht="15.75" customHeight="1" x14ac:dyDescent="0.25">
      <c r="B185" s="13"/>
      <c r="F185" s="13"/>
      <c r="I185" s="20"/>
      <c r="J185" s="20"/>
    </row>
    <row r="186" spans="2:10" ht="15.75" customHeight="1" x14ac:dyDescent="0.25">
      <c r="B186" s="13"/>
      <c r="F186" s="13"/>
      <c r="I186" s="20"/>
      <c r="J186" s="20"/>
    </row>
    <row r="187" spans="2:10" ht="15.75" customHeight="1" x14ac:dyDescent="0.25">
      <c r="B187" s="13"/>
      <c r="F187" s="13"/>
      <c r="I187" s="20"/>
      <c r="J187" s="20"/>
    </row>
    <row r="188" spans="2:10" ht="15.75" customHeight="1" x14ac:dyDescent="0.25">
      <c r="B188" s="13"/>
      <c r="F188" s="13"/>
      <c r="I188" s="20"/>
      <c r="J188" s="20"/>
    </row>
    <row r="189" spans="2:10" ht="15.75" customHeight="1" x14ac:dyDescent="0.25">
      <c r="B189" s="13"/>
      <c r="F189" s="13"/>
      <c r="I189" s="20"/>
      <c r="J189" s="20"/>
    </row>
    <row r="190" spans="2:10" ht="15.75" customHeight="1" x14ac:dyDescent="0.25">
      <c r="B190" s="13"/>
      <c r="F190" s="13"/>
      <c r="I190" s="20"/>
      <c r="J190" s="20"/>
    </row>
    <row r="191" spans="2:10" ht="15.75" customHeight="1" x14ac:dyDescent="0.25">
      <c r="B191" s="13"/>
      <c r="F191" s="13"/>
      <c r="I191" s="20"/>
      <c r="J191" s="20"/>
    </row>
    <row r="192" spans="2:10" ht="15.75" customHeight="1" x14ac:dyDescent="0.25">
      <c r="B192" s="13"/>
      <c r="F192" s="13"/>
      <c r="I192" s="20"/>
      <c r="J192" s="20"/>
    </row>
    <row r="193" spans="2:10" ht="15.75" customHeight="1" x14ac:dyDescent="0.25">
      <c r="B193" s="13"/>
      <c r="F193" s="13"/>
      <c r="I193" s="20"/>
      <c r="J193" s="20"/>
    </row>
    <row r="194" spans="2:10" ht="15.75" customHeight="1" x14ac:dyDescent="0.25">
      <c r="B194" s="13"/>
      <c r="F194" s="13"/>
      <c r="I194" s="20"/>
      <c r="J194" s="20"/>
    </row>
    <row r="195" spans="2:10" ht="15.75" customHeight="1" x14ac:dyDescent="0.25">
      <c r="B195" s="13"/>
      <c r="F195" s="13"/>
      <c r="I195" s="20"/>
      <c r="J195" s="20"/>
    </row>
    <row r="196" spans="2:10" ht="15.75" customHeight="1" x14ac:dyDescent="0.25">
      <c r="B196" s="13"/>
      <c r="F196" s="13"/>
      <c r="I196" s="10"/>
      <c r="J196" s="20"/>
    </row>
    <row r="197" spans="2:10" ht="15.75" customHeight="1" x14ac:dyDescent="0.25">
      <c r="B197" s="13"/>
      <c r="F197" s="13"/>
      <c r="I197" s="10"/>
      <c r="J197" s="20"/>
    </row>
    <row r="198" spans="2:10" ht="15.75" customHeight="1" x14ac:dyDescent="0.25">
      <c r="B198" s="13"/>
      <c r="F198" s="13"/>
      <c r="I198" s="10"/>
      <c r="J198" s="20"/>
    </row>
    <row r="199" spans="2:10" ht="15.75" customHeight="1" x14ac:dyDescent="0.25">
      <c r="B199" s="13"/>
      <c r="F199" s="13"/>
      <c r="I199" s="10"/>
      <c r="J199" s="20"/>
    </row>
    <row r="200" spans="2:10" ht="15.75" customHeight="1" x14ac:dyDescent="0.25">
      <c r="B200" s="13"/>
      <c r="F200" s="13"/>
      <c r="I200" s="10"/>
      <c r="J200" s="20"/>
    </row>
    <row r="201" spans="2:10" ht="15.75" customHeight="1" x14ac:dyDescent="0.25">
      <c r="B201" s="13"/>
      <c r="F201" s="13"/>
      <c r="I201" s="10"/>
      <c r="J201" s="20"/>
    </row>
    <row r="202" spans="2:10" ht="15.75" customHeight="1" x14ac:dyDescent="0.25">
      <c r="B202" s="13"/>
      <c r="F202" s="13"/>
      <c r="I202" s="10"/>
      <c r="J202" s="20"/>
    </row>
    <row r="203" spans="2:10" ht="15.75" customHeight="1" x14ac:dyDescent="0.25">
      <c r="B203" s="13"/>
      <c r="F203" s="13"/>
      <c r="I203" s="10"/>
      <c r="J203" s="20"/>
    </row>
    <row r="204" spans="2:10" ht="15.75" customHeight="1" x14ac:dyDescent="0.25">
      <c r="B204" s="13"/>
      <c r="F204" s="13"/>
      <c r="I204" s="10"/>
      <c r="J204" s="20"/>
    </row>
    <row r="205" spans="2:10" ht="15.75" customHeight="1" x14ac:dyDescent="0.25">
      <c r="B205" s="13"/>
      <c r="F205" s="13"/>
      <c r="I205" s="10"/>
      <c r="J205" s="20"/>
    </row>
    <row r="206" spans="2:10" ht="15.75" customHeight="1" x14ac:dyDescent="0.25">
      <c r="B206" s="13"/>
      <c r="F206" s="13"/>
      <c r="I206" s="10"/>
      <c r="J206" s="20"/>
    </row>
    <row r="207" spans="2:10" ht="15.75" customHeight="1" x14ac:dyDescent="0.25">
      <c r="B207" s="13"/>
      <c r="F207" s="13"/>
      <c r="I207" s="10"/>
      <c r="J207" s="20"/>
    </row>
    <row r="208" spans="2:10" ht="15.75" customHeight="1" x14ac:dyDescent="0.25">
      <c r="B208" s="13"/>
      <c r="F208" s="13"/>
      <c r="I208" s="10"/>
      <c r="J208" s="20"/>
    </row>
    <row r="209" spans="1:10" ht="15.75" customHeight="1" x14ac:dyDescent="0.25">
      <c r="B209" s="13"/>
      <c r="F209" s="13"/>
      <c r="I209" s="10"/>
      <c r="J209" s="20"/>
    </row>
    <row r="210" spans="1:10" ht="15.75" customHeight="1" x14ac:dyDescent="0.25">
      <c r="B210" s="13"/>
      <c r="F210" s="13"/>
      <c r="I210" s="10"/>
      <c r="J210" s="20"/>
    </row>
    <row r="211" spans="1:10" ht="15.75" customHeight="1" x14ac:dyDescent="0.25">
      <c r="B211" s="13"/>
      <c r="F211" s="13"/>
      <c r="I211" s="20"/>
      <c r="J211" s="20"/>
    </row>
    <row r="212" spans="1:10" ht="15.75" customHeight="1" x14ac:dyDescent="0.25">
      <c r="B212" s="13"/>
      <c r="F212" s="13"/>
      <c r="I212" s="20"/>
      <c r="J212" s="20"/>
    </row>
    <row r="213" spans="1:10" ht="15.75" customHeight="1" x14ac:dyDescent="0.25">
      <c r="B213" s="13"/>
      <c r="F213" s="13"/>
      <c r="I213" s="20"/>
      <c r="J213" s="20"/>
    </row>
    <row r="214" spans="1:10" ht="15.75" customHeight="1" x14ac:dyDescent="0.25">
      <c r="B214" s="13"/>
      <c r="F214" s="13"/>
      <c r="I214" s="20"/>
      <c r="J214" s="20"/>
    </row>
    <row r="215" spans="1:10" ht="15.75" customHeight="1" x14ac:dyDescent="0.25">
      <c r="B215" s="13"/>
      <c r="F215" s="13"/>
      <c r="I215" s="20"/>
      <c r="J215" s="20"/>
    </row>
    <row r="216" spans="1:10" ht="15.75" customHeight="1" x14ac:dyDescent="0.25">
      <c r="B216" s="13"/>
      <c r="F216" s="13"/>
      <c r="I216" s="20"/>
      <c r="J216" s="20"/>
    </row>
    <row r="217" spans="1:10" ht="15.75" customHeight="1" x14ac:dyDescent="0.25">
      <c r="B217" s="13"/>
      <c r="F217" s="13"/>
      <c r="I217" s="20"/>
      <c r="J217" s="20"/>
    </row>
    <row r="218" spans="1:10" ht="15.75" customHeight="1" x14ac:dyDescent="0.25">
      <c r="B218" s="13"/>
      <c r="F218" s="13"/>
      <c r="I218" s="20"/>
      <c r="J218" s="20"/>
    </row>
    <row r="219" spans="1:10" ht="15.75" customHeight="1" x14ac:dyDescent="0.25">
      <c r="B219" s="13"/>
      <c r="F219" s="13"/>
      <c r="I219" s="20"/>
      <c r="J219" s="20"/>
    </row>
    <row r="220" spans="1:10" ht="15.75" customHeight="1" x14ac:dyDescent="0.25">
      <c r="B220" s="13"/>
      <c r="F220" s="13"/>
      <c r="I220" s="20"/>
      <c r="J220" s="20"/>
    </row>
    <row r="221" spans="1:10" ht="15.75" customHeight="1" x14ac:dyDescent="0.25">
      <c r="B221" s="13"/>
      <c r="F221" s="13"/>
      <c r="I221" s="20"/>
      <c r="J221" s="20"/>
    </row>
    <row r="222" spans="1:10" ht="15.75" customHeight="1" x14ac:dyDescent="0.25">
      <c r="B222" s="13"/>
      <c r="F222" s="13"/>
      <c r="I222" s="20"/>
      <c r="J222" s="20"/>
    </row>
    <row r="223" spans="1:10" ht="15.75" customHeight="1" x14ac:dyDescent="0.25">
      <c r="B223" s="13"/>
      <c r="F223" s="13"/>
      <c r="I223" s="20"/>
      <c r="J223" s="20"/>
    </row>
    <row r="224" spans="1:10" ht="15.75" customHeight="1" x14ac:dyDescent="0.25">
      <c r="A224" s="11" t="s">
        <v>116</v>
      </c>
      <c r="B224" s="13"/>
      <c r="F224" s="13"/>
      <c r="I224" s="20"/>
      <c r="J224" s="20"/>
    </row>
    <row r="225" spans="2:10" ht="15.75" customHeight="1" x14ac:dyDescent="0.25">
      <c r="B225" s="13"/>
      <c r="F225" s="13"/>
      <c r="I225" s="20"/>
      <c r="J225" s="20"/>
    </row>
    <row r="226" spans="2:10" ht="15.75" customHeight="1" x14ac:dyDescent="0.25">
      <c r="B226" s="13"/>
      <c r="F226" s="13"/>
      <c r="I226" s="10"/>
      <c r="J226" s="20"/>
    </row>
    <row r="227" spans="2:10" ht="15.75" customHeight="1" x14ac:dyDescent="0.25">
      <c r="B227" s="13"/>
      <c r="F227" s="13"/>
      <c r="I227" s="10"/>
      <c r="J227" s="20"/>
    </row>
    <row r="228" spans="2:10" ht="15.75" customHeight="1" x14ac:dyDescent="0.25">
      <c r="B228" s="13"/>
      <c r="F228" s="13"/>
      <c r="I228" s="10"/>
      <c r="J228" s="20"/>
    </row>
    <row r="229" spans="2:10" ht="15.75" customHeight="1" x14ac:dyDescent="0.25">
      <c r="B229" s="13"/>
      <c r="F229" s="13"/>
      <c r="I229" s="10"/>
      <c r="J229" s="20"/>
    </row>
    <row r="230" spans="2:10" ht="15.75" customHeight="1" x14ac:dyDescent="0.25">
      <c r="B230" s="13"/>
      <c r="F230" s="13"/>
      <c r="I230" s="10"/>
      <c r="J230" s="20"/>
    </row>
    <row r="231" spans="2:10" ht="15.75" customHeight="1" x14ac:dyDescent="0.25">
      <c r="B231" s="13"/>
      <c r="F231" s="13"/>
      <c r="I231" s="10"/>
      <c r="J231" s="20"/>
    </row>
    <row r="232" spans="2:10" ht="15.75" customHeight="1" x14ac:dyDescent="0.25">
      <c r="B232" s="13"/>
      <c r="F232" s="13"/>
      <c r="I232" s="10"/>
      <c r="J232" s="20"/>
    </row>
    <row r="233" spans="2:10" ht="15.75" customHeight="1" x14ac:dyDescent="0.25">
      <c r="B233" s="13"/>
      <c r="F233" s="13"/>
      <c r="I233" s="10"/>
      <c r="J233" s="20"/>
    </row>
    <row r="234" spans="2:10" ht="15.75" customHeight="1" x14ac:dyDescent="0.25">
      <c r="B234" s="13"/>
      <c r="F234" s="13"/>
      <c r="I234" s="10"/>
      <c r="J234" s="20"/>
    </row>
    <row r="235" spans="2:10" ht="15.75" customHeight="1" x14ac:dyDescent="0.25">
      <c r="B235" s="13"/>
      <c r="F235" s="13"/>
      <c r="I235" s="10"/>
      <c r="J235" s="20"/>
    </row>
    <row r="236" spans="2:10" ht="15.75" customHeight="1" x14ac:dyDescent="0.25">
      <c r="B236" s="13"/>
      <c r="F236" s="13"/>
      <c r="I236" s="10"/>
      <c r="J236" s="20"/>
    </row>
    <row r="237" spans="2:10" ht="15.75" customHeight="1" x14ac:dyDescent="0.25">
      <c r="B237" s="13"/>
      <c r="F237" s="13"/>
      <c r="I237" s="10"/>
      <c r="J237" s="20"/>
    </row>
    <row r="238" spans="2:10" ht="15.75" customHeight="1" x14ac:dyDescent="0.25">
      <c r="B238" s="13"/>
      <c r="F238" s="13"/>
      <c r="I238" s="10"/>
      <c r="J238" s="20"/>
    </row>
    <row r="239" spans="2:10" ht="15.75" customHeight="1" x14ac:dyDescent="0.25">
      <c r="B239" s="13"/>
      <c r="F239" s="13"/>
      <c r="I239" s="10"/>
      <c r="J239" s="20"/>
    </row>
    <row r="240" spans="2:10" ht="15.75" customHeight="1" x14ac:dyDescent="0.25">
      <c r="B240" s="13"/>
      <c r="F240" s="13"/>
      <c r="I240" s="10"/>
      <c r="J240" s="20"/>
    </row>
    <row r="241" spans="2:10" ht="15.75" customHeight="1" x14ac:dyDescent="0.25">
      <c r="B241" s="13"/>
      <c r="F241" s="13"/>
      <c r="I241" s="10"/>
      <c r="J241" s="20"/>
    </row>
    <row r="242" spans="2:10" ht="15.75" customHeight="1" x14ac:dyDescent="0.25">
      <c r="B242" s="13"/>
      <c r="F242" s="13"/>
      <c r="I242" s="10"/>
      <c r="J242" s="20"/>
    </row>
    <row r="243" spans="2:10" ht="15.75" customHeight="1" x14ac:dyDescent="0.25">
      <c r="B243" s="13"/>
      <c r="F243" s="13"/>
      <c r="I243" s="10"/>
      <c r="J243" s="20"/>
    </row>
    <row r="244" spans="2:10" ht="15.75" customHeight="1" x14ac:dyDescent="0.25">
      <c r="B244" s="13"/>
      <c r="F244" s="13"/>
      <c r="I244" s="20"/>
      <c r="J244" s="20"/>
    </row>
    <row r="245" spans="2:10" ht="15.75" customHeight="1" x14ac:dyDescent="0.25">
      <c r="B245" s="13"/>
      <c r="F245" s="13"/>
      <c r="I245" s="20"/>
      <c r="J245" s="20"/>
    </row>
    <row r="246" spans="2:10" ht="15.75" customHeight="1" x14ac:dyDescent="0.25">
      <c r="B246" s="13"/>
      <c r="F246" s="13"/>
      <c r="I246" s="20"/>
      <c r="J246" s="20"/>
    </row>
    <row r="247" spans="2:10" ht="15.75" customHeight="1" x14ac:dyDescent="0.25">
      <c r="B247" s="13"/>
      <c r="F247" s="13"/>
      <c r="I247" s="20"/>
      <c r="J247" s="20"/>
    </row>
    <row r="248" spans="2:10" ht="15.75" customHeight="1" x14ac:dyDescent="0.25">
      <c r="B248" s="13"/>
      <c r="F248" s="13"/>
      <c r="I248" s="20"/>
      <c r="J248" s="20"/>
    </row>
    <row r="249" spans="2:10" ht="15.75" customHeight="1" x14ac:dyDescent="0.25">
      <c r="B249" s="13"/>
      <c r="F249" s="13"/>
      <c r="I249" s="20"/>
      <c r="J249" s="20"/>
    </row>
    <row r="250" spans="2:10" ht="15.75" customHeight="1" x14ac:dyDescent="0.25">
      <c r="B250" s="13"/>
      <c r="F250" s="13"/>
      <c r="I250" s="20"/>
      <c r="J250" s="20"/>
    </row>
    <row r="251" spans="2:10" ht="15.75" customHeight="1" x14ac:dyDescent="0.25">
      <c r="B251" s="13"/>
      <c r="F251" s="13"/>
      <c r="I251" s="20"/>
      <c r="J251" s="20"/>
    </row>
    <row r="252" spans="2:10" ht="15.75" customHeight="1" x14ac:dyDescent="0.25">
      <c r="B252" s="13"/>
      <c r="F252" s="13"/>
      <c r="I252" s="20"/>
      <c r="J252" s="20"/>
    </row>
    <row r="253" spans="2:10" ht="15.75" customHeight="1" x14ac:dyDescent="0.25">
      <c r="B253" s="13"/>
      <c r="F253" s="13"/>
      <c r="I253" s="20"/>
      <c r="J253" s="20"/>
    </row>
    <row r="254" spans="2:10" ht="15.75" customHeight="1" x14ac:dyDescent="0.25">
      <c r="B254" s="13"/>
      <c r="F254" s="13"/>
      <c r="I254" s="20"/>
      <c r="J254" s="20"/>
    </row>
    <row r="255" spans="2:10" ht="15.75" customHeight="1" x14ac:dyDescent="0.25">
      <c r="B255" s="13"/>
      <c r="F255" s="13"/>
      <c r="I255" s="20"/>
      <c r="J255" s="20"/>
    </row>
    <row r="256" spans="2:10" ht="15.75" customHeight="1" x14ac:dyDescent="0.25">
      <c r="B256" s="13"/>
      <c r="F256" s="13"/>
      <c r="I256" s="20"/>
      <c r="J256" s="20"/>
    </row>
    <row r="257" spans="2:18" ht="15.75" customHeight="1" x14ac:dyDescent="0.25">
      <c r="B257" s="13"/>
      <c r="F257" s="13"/>
      <c r="I257" s="20"/>
      <c r="J257" s="20"/>
    </row>
    <row r="258" spans="2:18" ht="15.75" customHeight="1" x14ac:dyDescent="0.25">
      <c r="B258" s="13"/>
      <c r="F258" s="13"/>
      <c r="I258" s="20"/>
      <c r="J258" s="20"/>
    </row>
    <row r="259" spans="2:18" ht="15.75" customHeight="1" x14ac:dyDescent="0.25">
      <c r="B259" s="13"/>
      <c r="F259" s="13"/>
      <c r="I259" s="20"/>
      <c r="J259" s="20"/>
    </row>
    <row r="260" spans="2:18" ht="15.75" customHeight="1" x14ac:dyDescent="0.25">
      <c r="B260" s="13"/>
      <c r="F260" s="13"/>
      <c r="I260" s="20"/>
      <c r="J260" s="20"/>
    </row>
    <row r="261" spans="2:18" ht="15.75" customHeight="1" x14ac:dyDescent="0.25">
      <c r="B261" s="13"/>
      <c r="F261" s="13"/>
      <c r="I261" s="20"/>
      <c r="J261" s="20"/>
    </row>
    <row r="262" spans="2:18" ht="15.75" customHeight="1" x14ac:dyDescent="0.25">
      <c r="B262" s="13"/>
      <c r="F262" s="13"/>
      <c r="I262" s="10"/>
      <c r="J262" s="20"/>
    </row>
    <row r="263" spans="2:18" ht="15.75" customHeight="1" x14ac:dyDescent="0.25">
      <c r="B263" s="13"/>
      <c r="F263" s="13"/>
      <c r="I263" s="10"/>
      <c r="J263" s="20"/>
      <c r="R263" s="21"/>
    </row>
    <row r="264" spans="2:18" ht="15.75" customHeight="1" x14ac:dyDescent="0.25">
      <c r="B264" s="13"/>
      <c r="F264" s="13"/>
      <c r="I264" s="10"/>
      <c r="J264" s="20"/>
      <c r="R264" s="21"/>
    </row>
    <row r="265" spans="2:18" ht="15.75" customHeight="1" x14ac:dyDescent="0.25">
      <c r="B265" s="13"/>
      <c r="F265" s="13"/>
      <c r="I265" s="10"/>
      <c r="J265" s="20"/>
      <c r="R265" s="21"/>
    </row>
    <row r="266" spans="2:18" ht="15.75" customHeight="1" x14ac:dyDescent="0.25">
      <c r="B266" s="13"/>
      <c r="F266" s="13"/>
      <c r="I266" s="10"/>
      <c r="J266" s="20"/>
      <c r="R266" s="21"/>
    </row>
    <row r="267" spans="2:18" ht="15.75" customHeight="1" x14ac:dyDescent="0.25">
      <c r="B267" s="13"/>
      <c r="F267" s="13"/>
      <c r="I267" s="10"/>
      <c r="J267" s="20"/>
      <c r="R267" s="21"/>
    </row>
    <row r="268" spans="2:18" ht="15.75" customHeight="1" x14ac:dyDescent="0.25">
      <c r="B268" s="13"/>
      <c r="F268" s="13"/>
      <c r="I268" s="10"/>
      <c r="J268" s="20"/>
      <c r="R268" s="21"/>
    </row>
    <row r="269" spans="2:18" ht="15.75" customHeight="1" x14ac:dyDescent="0.25">
      <c r="B269" s="13"/>
      <c r="F269" s="13"/>
      <c r="I269" s="10"/>
      <c r="J269" s="20"/>
      <c r="R269" s="21"/>
    </row>
    <row r="270" spans="2:18" ht="15.75" customHeight="1" x14ac:dyDescent="0.25">
      <c r="B270" s="13"/>
      <c r="F270" s="13"/>
      <c r="I270" s="10"/>
      <c r="J270" s="20"/>
      <c r="R270" s="21"/>
    </row>
    <row r="271" spans="2:18" ht="15.75" customHeight="1" x14ac:dyDescent="0.25">
      <c r="B271" s="13"/>
      <c r="F271" s="13"/>
      <c r="I271" s="10"/>
      <c r="J271" s="20"/>
      <c r="R271" s="21"/>
    </row>
    <row r="272" spans="2:18" ht="15.75" customHeight="1" x14ac:dyDescent="0.25">
      <c r="B272" s="13"/>
      <c r="F272" s="13"/>
      <c r="I272" s="10"/>
      <c r="J272" s="20"/>
      <c r="R272" s="21"/>
    </row>
    <row r="273" spans="2:18" ht="15.75" customHeight="1" x14ac:dyDescent="0.25">
      <c r="B273" s="13"/>
      <c r="F273" s="13"/>
      <c r="I273" s="10"/>
      <c r="J273" s="20"/>
      <c r="R273" s="21"/>
    </row>
    <row r="274" spans="2:18" ht="15.75" customHeight="1" x14ac:dyDescent="0.25">
      <c r="B274" s="13"/>
      <c r="F274" s="13"/>
      <c r="I274" s="10"/>
      <c r="J274" s="20"/>
      <c r="R274" s="21"/>
    </row>
    <row r="275" spans="2:18" ht="15.75" customHeight="1" x14ac:dyDescent="0.25">
      <c r="B275" s="13"/>
      <c r="F275" s="13"/>
      <c r="I275" s="10"/>
      <c r="J275" s="20"/>
      <c r="R275" s="21"/>
    </row>
    <row r="276" spans="2:18" ht="15.75" customHeight="1" x14ac:dyDescent="0.25">
      <c r="B276" s="13"/>
      <c r="F276" s="13"/>
      <c r="I276" s="10"/>
      <c r="J276" s="20"/>
      <c r="R276" s="21"/>
    </row>
    <row r="277" spans="2:18" ht="15.75" customHeight="1" x14ac:dyDescent="0.25">
      <c r="B277" s="13"/>
      <c r="F277" s="13"/>
      <c r="I277" s="10"/>
      <c r="J277" s="20"/>
      <c r="R277" s="21"/>
    </row>
    <row r="278" spans="2:18" ht="15.75" customHeight="1" x14ac:dyDescent="0.25">
      <c r="B278" s="13"/>
      <c r="F278" s="13"/>
      <c r="I278" s="10"/>
      <c r="J278" s="20"/>
      <c r="R278" s="21"/>
    </row>
    <row r="279" spans="2:18" ht="15.75" customHeight="1" x14ac:dyDescent="0.25">
      <c r="B279" s="13"/>
      <c r="F279" s="13"/>
      <c r="I279" s="10"/>
      <c r="J279" s="20"/>
      <c r="R279" s="21"/>
    </row>
    <row r="280" spans="2:18" ht="15.75" customHeight="1" x14ac:dyDescent="0.25">
      <c r="B280" s="13"/>
      <c r="F280" s="13"/>
      <c r="I280" s="20"/>
      <c r="J280" s="20"/>
      <c r="R280" s="21"/>
    </row>
    <row r="281" spans="2:18" ht="15.75" customHeight="1" x14ac:dyDescent="0.25">
      <c r="B281" s="13"/>
      <c r="F281" s="13"/>
      <c r="I281" s="20"/>
      <c r="J281" s="20"/>
      <c r="R281" s="21"/>
    </row>
    <row r="282" spans="2:18" ht="15.75" customHeight="1" x14ac:dyDescent="0.25">
      <c r="B282" s="13"/>
      <c r="F282" s="13"/>
      <c r="I282" s="20"/>
      <c r="J282" s="20"/>
      <c r="R282" s="21"/>
    </row>
    <row r="283" spans="2:18" ht="15.75" customHeight="1" x14ac:dyDescent="0.25">
      <c r="B283" s="13"/>
      <c r="F283" s="13"/>
      <c r="I283" s="20"/>
      <c r="J283" s="20"/>
      <c r="R283" s="21"/>
    </row>
    <row r="284" spans="2:18" ht="15.75" customHeight="1" x14ac:dyDescent="0.25">
      <c r="B284" s="13"/>
      <c r="F284" s="13"/>
      <c r="I284" s="20"/>
      <c r="J284" s="20"/>
      <c r="R284" s="21"/>
    </row>
    <row r="285" spans="2:18" ht="15.75" customHeight="1" x14ac:dyDescent="0.25">
      <c r="B285" s="13"/>
      <c r="F285" s="13"/>
      <c r="I285" s="20"/>
      <c r="J285" s="20"/>
      <c r="R285" s="21"/>
    </row>
    <row r="286" spans="2:18" ht="15.75" customHeight="1" x14ac:dyDescent="0.25">
      <c r="B286" s="13"/>
      <c r="F286" s="13"/>
      <c r="I286" s="20"/>
      <c r="J286" s="20"/>
      <c r="R286" s="21"/>
    </row>
    <row r="287" spans="2:18" ht="15.75" customHeight="1" x14ac:dyDescent="0.25">
      <c r="B287" s="13"/>
      <c r="F287" s="13"/>
      <c r="I287" s="20"/>
      <c r="J287" s="20"/>
      <c r="R287" s="21"/>
    </row>
    <row r="288" spans="2:18" ht="15.75" customHeight="1" x14ac:dyDescent="0.25">
      <c r="B288" s="13"/>
      <c r="F288" s="13"/>
      <c r="I288" s="20"/>
      <c r="J288" s="20"/>
      <c r="R288" s="21"/>
    </row>
    <row r="289" spans="2:18" ht="15.75" customHeight="1" x14ac:dyDescent="0.25">
      <c r="B289" s="13"/>
      <c r="F289" s="13"/>
      <c r="I289" s="20"/>
      <c r="J289" s="20"/>
      <c r="R289" s="21"/>
    </row>
    <row r="290" spans="2:18" ht="15.75" customHeight="1" x14ac:dyDescent="0.25">
      <c r="B290" s="13"/>
      <c r="F290" s="13"/>
      <c r="I290" s="20"/>
      <c r="J290" s="20"/>
      <c r="R290" s="21"/>
    </row>
    <row r="291" spans="2:18" ht="15.75" customHeight="1" x14ac:dyDescent="0.25">
      <c r="B291" s="13"/>
      <c r="F291" s="13"/>
      <c r="I291" s="20"/>
      <c r="J291" s="20"/>
      <c r="R291" s="21"/>
    </row>
    <row r="292" spans="2:18" ht="15.75" customHeight="1" x14ac:dyDescent="0.25">
      <c r="B292" s="13"/>
      <c r="F292" s="13"/>
      <c r="I292" s="20"/>
      <c r="J292" s="20"/>
      <c r="R292" s="21"/>
    </row>
    <row r="293" spans="2:18" ht="15.75" customHeight="1" x14ac:dyDescent="0.25">
      <c r="B293" s="13"/>
      <c r="F293" s="13"/>
      <c r="I293" s="20"/>
      <c r="J293" s="20"/>
      <c r="R293" s="21"/>
    </row>
    <row r="294" spans="2:18" ht="15.75" customHeight="1" x14ac:dyDescent="0.25">
      <c r="B294" s="13"/>
      <c r="F294" s="13"/>
      <c r="I294" s="20"/>
      <c r="J294" s="20"/>
      <c r="R294" s="21"/>
    </row>
    <row r="295" spans="2:18" ht="15.75" customHeight="1" x14ac:dyDescent="0.25">
      <c r="B295" s="13"/>
      <c r="F295" s="13"/>
      <c r="I295" s="20"/>
      <c r="J295" s="20"/>
      <c r="R295" s="21"/>
    </row>
    <row r="296" spans="2:18" ht="15.75" customHeight="1" x14ac:dyDescent="0.25">
      <c r="B296" s="13"/>
      <c r="F296" s="13"/>
      <c r="I296" s="20"/>
      <c r="J296" s="20"/>
      <c r="R296" s="21"/>
    </row>
    <row r="297" spans="2:18" ht="15.75" customHeight="1" x14ac:dyDescent="0.25">
      <c r="B297" s="13"/>
      <c r="F297" s="13"/>
      <c r="I297" s="20"/>
      <c r="J297" s="20"/>
      <c r="R297" s="21"/>
    </row>
    <row r="298" spans="2:18" ht="15.75" customHeight="1" x14ac:dyDescent="0.25">
      <c r="B298" s="13"/>
      <c r="F298" s="13"/>
      <c r="I298" s="10"/>
      <c r="R298" s="21"/>
    </row>
    <row r="299" spans="2:18" ht="15.75" customHeight="1" x14ac:dyDescent="0.25">
      <c r="B299" s="13"/>
      <c r="F299" s="13"/>
      <c r="I299" s="10"/>
      <c r="R299" s="21"/>
    </row>
    <row r="300" spans="2:18" ht="15.75" customHeight="1" x14ac:dyDescent="0.25">
      <c r="B300" s="13"/>
      <c r="F300" s="13"/>
      <c r="I300" s="10"/>
      <c r="R300" s="21"/>
    </row>
    <row r="301" spans="2:18" ht="15.75" customHeight="1" x14ac:dyDescent="0.25">
      <c r="B301" s="13"/>
      <c r="F301" s="13"/>
      <c r="I301" s="10"/>
      <c r="R301" s="21"/>
    </row>
    <row r="302" spans="2:18" ht="15.75" customHeight="1" x14ac:dyDescent="0.25">
      <c r="B302" s="13"/>
      <c r="F302" s="13"/>
      <c r="I302" s="10"/>
      <c r="R302" s="21"/>
    </row>
    <row r="303" spans="2:18" ht="15.75" customHeight="1" x14ac:dyDescent="0.25">
      <c r="B303" s="13"/>
      <c r="F303" s="13"/>
      <c r="I303" s="10"/>
      <c r="R303" s="21"/>
    </row>
    <row r="304" spans="2:18" ht="15.75" customHeight="1" x14ac:dyDescent="0.25">
      <c r="B304" s="13"/>
      <c r="F304" s="13"/>
      <c r="I304" s="10"/>
      <c r="R304" s="21"/>
    </row>
    <row r="305" spans="2:18" ht="15.75" customHeight="1" x14ac:dyDescent="0.25">
      <c r="B305" s="13"/>
      <c r="F305" s="13"/>
      <c r="I305" s="10"/>
      <c r="R305" s="21"/>
    </row>
    <row r="306" spans="2:18" ht="15.75" customHeight="1" x14ac:dyDescent="0.25">
      <c r="B306" s="13"/>
      <c r="F306" s="13"/>
      <c r="I306" s="10"/>
      <c r="R306" s="21"/>
    </row>
    <row r="307" spans="2:18" ht="15.75" customHeight="1" x14ac:dyDescent="0.25">
      <c r="B307" s="13"/>
      <c r="F307" s="13"/>
      <c r="I307" s="10"/>
      <c r="R307" s="21"/>
    </row>
    <row r="308" spans="2:18" ht="15.75" customHeight="1" x14ac:dyDescent="0.25">
      <c r="B308" s="13"/>
      <c r="F308" s="13"/>
      <c r="I308" s="10"/>
      <c r="R308" s="21"/>
    </row>
    <row r="309" spans="2:18" ht="15.75" customHeight="1" x14ac:dyDescent="0.25">
      <c r="B309" s="13"/>
      <c r="F309" s="13"/>
      <c r="I309" s="10"/>
      <c r="R309" s="21"/>
    </row>
    <row r="310" spans="2:18" ht="15.75" customHeight="1" x14ac:dyDescent="0.25">
      <c r="B310" s="13"/>
      <c r="F310" s="13"/>
      <c r="I310" s="10"/>
      <c r="R310" s="21"/>
    </row>
    <row r="311" spans="2:18" ht="15.75" customHeight="1" x14ac:dyDescent="0.25">
      <c r="B311" s="13"/>
      <c r="F311" s="13"/>
      <c r="I311" s="10"/>
      <c r="R311" s="21"/>
    </row>
    <row r="312" spans="2:18" ht="15.75" customHeight="1" x14ac:dyDescent="0.25">
      <c r="B312" s="13"/>
      <c r="F312" s="13"/>
      <c r="I312" s="10"/>
      <c r="R312" s="21"/>
    </row>
    <row r="313" spans="2:18" ht="15.75" customHeight="1" x14ac:dyDescent="0.25">
      <c r="B313" s="13"/>
      <c r="F313" s="13"/>
      <c r="I313" s="10"/>
      <c r="R313" s="21"/>
    </row>
    <row r="314" spans="2:18" ht="15.75" customHeight="1" x14ac:dyDescent="0.25">
      <c r="B314" s="13"/>
      <c r="F314" s="13"/>
      <c r="I314" s="10"/>
      <c r="R314" s="21"/>
    </row>
    <row r="315" spans="2:18" ht="15.75" customHeight="1" x14ac:dyDescent="0.25">
      <c r="B315" s="13"/>
      <c r="F315" s="13"/>
      <c r="I315" s="10"/>
      <c r="R315" s="21"/>
    </row>
    <row r="316" spans="2:18" ht="15.75" customHeight="1" x14ac:dyDescent="0.25">
      <c r="B316" s="13"/>
      <c r="F316" s="13"/>
      <c r="I316" s="20"/>
      <c r="J316" s="20"/>
      <c r="R316" s="21"/>
    </row>
    <row r="317" spans="2:18" ht="15.75" customHeight="1" x14ac:dyDescent="0.25">
      <c r="B317" s="13"/>
      <c r="F317" s="13"/>
      <c r="I317" s="20"/>
      <c r="J317" s="20"/>
      <c r="R317" s="21"/>
    </row>
    <row r="318" spans="2:18" ht="15.75" customHeight="1" x14ac:dyDescent="0.25">
      <c r="B318" s="13"/>
      <c r="F318" s="13"/>
      <c r="I318" s="20"/>
      <c r="J318" s="20"/>
      <c r="R318" s="21"/>
    </row>
    <row r="319" spans="2:18" ht="15.75" customHeight="1" x14ac:dyDescent="0.25">
      <c r="B319" s="13"/>
      <c r="F319" s="13"/>
      <c r="I319" s="20"/>
      <c r="J319" s="20"/>
      <c r="R319" s="21"/>
    </row>
    <row r="320" spans="2:18" ht="15.75" customHeight="1" x14ac:dyDescent="0.25">
      <c r="B320" s="13"/>
      <c r="F320" s="13"/>
      <c r="I320" s="20"/>
      <c r="J320" s="20"/>
      <c r="R320" s="21"/>
    </row>
    <row r="321" spans="1:18" ht="15.75" customHeight="1" x14ac:dyDescent="0.25">
      <c r="B321" s="13"/>
      <c r="F321" s="13"/>
      <c r="I321" s="20"/>
      <c r="J321" s="20"/>
      <c r="R321" s="21"/>
    </row>
    <row r="322" spans="1:18" ht="15.75" customHeight="1" x14ac:dyDescent="0.25">
      <c r="B322" s="13"/>
      <c r="F322" s="13"/>
      <c r="I322" s="20"/>
      <c r="J322" s="20"/>
      <c r="R322" s="21"/>
    </row>
    <row r="323" spans="1:18" ht="15.75" customHeight="1" x14ac:dyDescent="0.25">
      <c r="B323" s="13"/>
      <c r="F323" s="13"/>
      <c r="I323" s="20"/>
      <c r="J323" s="20"/>
      <c r="R323" s="21"/>
    </row>
    <row r="324" spans="1:18" ht="15.75" customHeight="1" x14ac:dyDescent="0.25">
      <c r="B324" s="13"/>
      <c r="F324" s="13"/>
      <c r="I324" s="20"/>
      <c r="J324" s="20"/>
      <c r="R324" s="21"/>
    </row>
    <row r="325" spans="1:18" ht="15.75" customHeight="1" x14ac:dyDescent="0.25">
      <c r="B325" s="13"/>
      <c r="F325" s="13"/>
      <c r="I325" s="20"/>
      <c r="J325" s="20"/>
      <c r="R325" s="21"/>
    </row>
    <row r="326" spans="1:18" ht="15.75" customHeight="1" x14ac:dyDescent="0.25">
      <c r="B326" s="13"/>
      <c r="F326" s="13"/>
      <c r="I326" s="20"/>
      <c r="J326" s="20"/>
      <c r="R326" s="21"/>
    </row>
    <row r="327" spans="1:18" ht="15.75" customHeight="1" x14ac:dyDescent="0.25">
      <c r="B327" s="13"/>
      <c r="F327" s="13"/>
      <c r="I327" s="20"/>
      <c r="J327" s="20"/>
      <c r="R327" s="21"/>
    </row>
    <row r="328" spans="1:18" ht="15.75" customHeight="1" x14ac:dyDescent="0.25">
      <c r="B328" s="13"/>
      <c r="F328" s="13"/>
      <c r="I328" s="20"/>
      <c r="J328" s="20"/>
      <c r="R328" s="21"/>
    </row>
    <row r="329" spans="1:18" ht="15.75" customHeight="1" x14ac:dyDescent="0.25">
      <c r="B329" s="13"/>
      <c r="F329" s="13"/>
      <c r="I329" s="20"/>
      <c r="J329" s="20"/>
      <c r="R329" s="21"/>
    </row>
    <row r="330" spans="1:18" ht="15.75" customHeight="1" x14ac:dyDescent="0.25">
      <c r="B330" s="13"/>
      <c r="F330" s="13"/>
      <c r="I330" s="20"/>
      <c r="J330" s="20"/>
      <c r="R330" s="21"/>
    </row>
    <row r="331" spans="1:18" ht="15.75" customHeight="1" x14ac:dyDescent="0.25">
      <c r="B331" s="13"/>
      <c r="F331" s="13"/>
      <c r="I331" s="20"/>
      <c r="J331" s="20"/>
      <c r="R331" s="21"/>
    </row>
    <row r="332" spans="1:18" ht="15.75" customHeight="1" x14ac:dyDescent="0.25">
      <c r="A332" s="11" t="s">
        <v>117</v>
      </c>
      <c r="B332" s="13"/>
      <c r="F332" s="13"/>
      <c r="I332" s="20"/>
      <c r="J332" s="20"/>
      <c r="R332" s="21"/>
    </row>
    <row r="333" spans="1:18" ht="15.75" customHeight="1" x14ac:dyDescent="0.25">
      <c r="B333" s="13"/>
      <c r="F333" s="13"/>
      <c r="I333" s="20"/>
      <c r="J333" s="20"/>
      <c r="R333" s="21"/>
    </row>
    <row r="334" spans="1:18" ht="15.75" customHeight="1" x14ac:dyDescent="0.25">
      <c r="B334" s="13"/>
      <c r="F334" s="13"/>
      <c r="I334" s="10"/>
    </row>
    <row r="335" spans="1:18" ht="15.75" customHeight="1" x14ac:dyDescent="0.25">
      <c r="B335" s="13"/>
      <c r="F335" s="13"/>
      <c r="I335" s="10"/>
    </row>
    <row r="336" spans="1:18" ht="15.75" customHeight="1" x14ac:dyDescent="0.25">
      <c r="B336" s="13"/>
      <c r="F336" s="13"/>
      <c r="I336" s="10"/>
    </row>
    <row r="337" spans="2:10" ht="15.75" customHeight="1" x14ac:dyDescent="0.25">
      <c r="B337" s="13"/>
      <c r="F337" s="13"/>
      <c r="I337" s="10"/>
    </row>
    <row r="338" spans="2:10" ht="15.75" customHeight="1" x14ac:dyDescent="0.25">
      <c r="B338" s="13"/>
      <c r="F338" s="13"/>
      <c r="I338" s="10"/>
    </row>
    <row r="339" spans="2:10" ht="15.75" customHeight="1" x14ac:dyDescent="0.25">
      <c r="B339" s="13"/>
      <c r="F339" s="13"/>
      <c r="I339" s="10"/>
    </row>
    <row r="340" spans="2:10" ht="15.75" customHeight="1" x14ac:dyDescent="0.25">
      <c r="B340" s="13"/>
      <c r="F340" s="13"/>
      <c r="I340" s="10"/>
    </row>
    <row r="341" spans="2:10" ht="15.75" customHeight="1" x14ac:dyDescent="0.25">
      <c r="B341" s="13"/>
      <c r="F341" s="13"/>
      <c r="I341" s="10"/>
    </row>
    <row r="342" spans="2:10" ht="15.75" customHeight="1" x14ac:dyDescent="0.25">
      <c r="B342" s="13"/>
      <c r="F342" s="13"/>
      <c r="I342" s="10"/>
    </row>
    <row r="343" spans="2:10" ht="15.75" customHeight="1" x14ac:dyDescent="0.25">
      <c r="B343" s="13"/>
      <c r="F343" s="13"/>
      <c r="I343" s="10"/>
    </row>
    <row r="344" spans="2:10" ht="15.75" customHeight="1" x14ac:dyDescent="0.25">
      <c r="B344" s="13"/>
      <c r="F344" s="13"/>
      <c r="I344" s="10"/>
    </row>
    <row r="345" spans="2:10" ht="15.75" customHeight="1" x14ac:dyDescent="0.25">
      <c r="B345" s="13"/>
      <c r="F345" s="13"/>
      <c r="I345" s="10"/>
    </row>
    <row r="346" spans="2:10" ht="15.75" customHeight="1" x14ac:dyDescent="0.25">
      <c r="B346" s="13"/>
      <c r="F346" s="13"/>
      <c r="I346" s="10"/>
    </row>
    <row r="347" spans="2:10" ht="15.75" customHeight="1" x14ac:dyDescent="0.25">
      <c r="B347" s="13"/>
      <c r="F347" s="13"/>
      <c r="I347" s="10"/>
    </row>
    <row r="348" spans="2:10" ht="15.75" customHeight="1" x14ac:dyDescent="0.25">
      <c r="B348" s="13"/>
      <c r="F348" s="13"/>
      <c r="I348" s="10"/>
    </row>
    <row r="349" spans="2:10" ht="15.75" customHeight="1" x14ac:dyDescent="0.25">
      <c r="B349" s="13"/>
      <c r="F349" s="13"/>
      <c r="I349" s="10"/>
    </row>
    <row r="350" spans="2:10" ht="15.75" customHeight="1" x14ac:dyDescent="0.25">
      <c r="B350" s="13"/>
      <c r="F350" s="13"/>
      <c r="I350" s="10"/>
    </row>
    <row r="351" spans="2:10" ht="15.75" customHeight="1" x14ac:dyDescent="0.25">
      <c r="B351" s="13"/>
      <c r="F351" s="13"/>
      <c r="I351" s="10"/>
    </row>
    <row r="352" spans="2:10" ht="15.75" customHeight="1" x14ac:dyDescent="0.25">
      <c r="B352" s="13"/>
      <c r="F352" s="13"/>
      <c r="I352" s="20"/>
      <c r="J352" s="20"/>
    </row>
    <row r="353" spans="2:10" ht="15.75" customHeight="1" x14ac:dyDescent="0.25">
      <c r="B353" s="13"/>
      <c r="F353" s="13"/>
      <c r="I353" s="20"/>
      <c r="J353" s="20"/>
    </row>
    <row r="354" spans="2:10" ht="15.75" customHeight="1" x14ac:dyDescent="0.25">
      <c r="B354" s="13"/>
      <c r="F354" s="13"/>
      <c r="I354" s="20"/>
      <c r="J354" s="20"/>
    </row>
    <row r="355" spans="2:10" ht="15.75" customHeight="1" x14ac:dyDescent="0.25">
      <c r="B355" s="13"/>
      <c r="F355" s="13"/>
      <c r="I355" s="20"/>
      <c r="J355" s="20"/>
    </row>
    <row r="356" spans="2:10" ht="15.75" customHeight="1" x14ac:dyDescent="0.25">
      <c r="B356" s="13"/>
      <c r="F356" s="13"/>
      <c r="I356" s="20"/>
      <c r="J356" s="20"/>
    </row>
    <row r="357" spans="2:10" ht="15.75" customHeight="1" x14ac:dyDescent="0.25">
      <c r="B357" s="13"/>
      <c r="F357" s="13"/>
      <c r="I357" s="20"/>
      <c r="J357" s="20"/>
    </row>
    <row r="358" spans="2:10" ht="15.75" customHeight="1" x14ac:dyDescent="0.25">
      <c r="B358" s="13"/>
      <c r="F358" s="13"/>
      <c r="I358" s="20"/>
      <c r="J358" s="20"/>
    </row>
    <row r="359" spans="2:10" ht="15.75" customHeight="1" x14ac:dyDescent="0.25">
      <c r="B359" s="13"/>
      <c r="F359" s="13"/>
      <c r="I359" s="20"/>
      <c r="J359" s="20"/>
    </row>
    <row r="360" spans="2:10" ht="15.75" customHeight="1" x14ac:dyDescent="0.25">
      <c r="B360" s="13"/>
      <c r="F360" s="13"/>
      <c r="I360" s="20"/>
      <c r="J360" s="20"/>
    </row>
    <row r="361" spans="2:10" ht="15.75" customHeight="1" x14ac:dyDescent="0.25">
      <c r="B361" s="13"/>
      <c r="F361" s="13"/>
      <c r="I361" s="20"/>
      <c r="J361" s="20"/>
    </row>
    <row r="362" spans="2:10" ht="15.75" customHeight="1" x14ac:dyDescent="0.25">
      <c r="B362" s="13"/>
      <c r="F362" s="13"/>
      <c r="I362" s="20"/>
      <c r="J362" s="20"/>
    </row>
    <row r="363" spans="2:10" ht="15.75" customHeight="1" x14ac:dyDescent="0.25">
      <c r="B363" s="13"/>
      <c r="F363" s="13"/>
      <c r="I363" s="20"/>
      <c r="J363" s="20"/>
    </row>
    <row r="364" spans="2:10" ht="15.75" customHeight="1" x14ac:dyDescent="0.25">
      <c r="B364" s="13"/>
      <c r="F364" s="13"/>
      <c r="I364" s="20"/>
      <c r="J364" s="20"/>
    </row>
    <row r="365" spans="2:10" ht="15.75" customHeight="1" x14ac:dyDescent="0.25">
      <c r="B365" s="13"/>
      <c r="F365" s="13"/>
      <c r="I365" s="20"/>
      <c r="J365" s="20"/>
    </row>
    <row r="366" spans="2:10" ht="15.75" customHeight="1" x14ac:dyDescent="0.25">
      <c r="B366" s="13"/>
      <c r="F366" s="13"/>
      <c r="I366" s="20"/>
      <c r="J366" s="20"/>
    </row>
    <row r="367" spans="2:10" ht="15.75" customHeight="1" x14ac:dyDescent="0.25">
      <c r="B367" s="13"/>
      <c r="F367" s="13"/>
      <c r="I367" s="20"/>
      <c r="J367" s="20"/>
    </row>
    <row r="368" spans="2:10" ht="15.75" customHeight="1" x14ac:dyDescent="0.25">
      <c r="B368" s="13"/>
      <c r="F368" s="13"/>
      <c r="I368" s="20"/>
      <c r="J368" s="20"/>
    </row>
    <row r="369" spans="2:18" ht="15.75" customHeight="1" x14ac:dyDescent="0.25">
      <c r="B369" s="13"/>
      <c r="F369" s="13"/>
      <c r="I369" s="20"/>
      <c r="J369" s="20"/>
    </row>
    <row r="370" spans="2:18" ht="15.75" customHeight="1" x14ac:dyDescent="0.25">
      <c r="B370" s="13"/>
      <c r="F370" s="13"/>
      <c r="I370" s="10"/>
    </row>
    <row r="371" spans="2:18" ht="15.75" customHeight="1" x14ac:dyDescent="0.25">
      <c r="B371" s="13"/>
      <c r="F371" s="13"/>
      <c r="I371" s="10"/>
      <c r="R371" s="21"/>
    </row>
    <row r="372" spans="2:18" ht="15.75" customHeight="1" x14ac:dyDescent="0.25">
      <c r="B372" s="13"/>
      <c r="F372" s="13"/>
      <c r="I372" s="10"/>
      <c r="R372" s="21"/>
    </row>
    <row r="373" spans="2:18" ht="15.75" customHeight="1" x14ac:dyDescent="0.25">
      <c r="B373" s="13"/>
      <c r="F373" s="13"/>
      <c r="I373" s="10"/>
      <c r="R373" s="21"/>
    </row>
    <row r="374" spans="2:18" ht="15.75" customHeight="1" x14ac:dyDescent="0.25">
      <c r="B374" s="13"/>
      <c r="F374" s="13"/>
      <c r="I374" s="10"/>
      <c r="R374" s="21"/>
    </row>
    <row r="375" spans="2:18" ht="15.75" customHeight="1" x14ac:dyDescent="0.25">
      <c r="B375" s="13"/>
      <c r="F375" s="13"/>
      <c r="I375" s="10"/>
      <c r="R375" s="21"/>
    </row>
    <row r="376" spans="2:18" ht="15.75" customHeight="1" x14ac:dyDescent="0.25">
      <c r="B376" s="13"/>
      <c r="F376" s="13"/>
      <c r="I376" s="10"/>
      <c r="R376" s="21"/>
    </row>
    <row r="377" spans="2:18" ht="15.75" customHeight="1" x14ac:dyDescent="0.25">
      <c r="B377" s="13"/>
      <c r="F377" s="13"/>
      <c r="I377" s="10"/>
      <c r="R377" s="21"/>
    </row>
    <row r="378" spans="2:18" ht="15.75" customHeight="1" x14ac:dyDescent="0.25">
      <c r="B378" s="13"/>
      <c r="F378" s="13"/>
      <c r="I378" s="10"/>
      <c r="R378" s="21"/>
    </row>
    <row r="379" spans="2:18" ht="15.75" customHeight="1" x14ac:dyDescent="0.25">
      <c r="B379" s="13"/>
      <c r="F379" s="13"/>
      <c r="I379" s="10"/>
      <c r="R379" s="21"/>
    </row>
    <row r="380" spans="2:18" ht="15.75" customHeight="1" x14ac:dyDescent="0.25">
      <c r="B380" s="13"/>
      <c r="F380" s="13"/>
      <c r="I380" s="10"/>
      <c r="R380" s="21"/>
    </row>
    <row r="381" spans="2:18" ht="15.75" customHeight="1" x14ac:dyDescent="0.25">
      <c r="B381" s="13"/>
      <c r="F381" s="13"/>
      <c r="I381" s="10"/>
      <c r="R381" s="21"/>
    </row>
    <row r="382" spans="2:18" ht="15.75" customHeight="1" x14ac:dyDescent="0.25">
      <c r="B382" s="13"/>
      <c r="F382" s="13"/>
      <c r="I382" s="10"/>
      <c r="R382" s="21"/>
    </row>
    <row r="383" spans="2:18" ht="15.75" customHeight="1" x14ac:dyDescent="0.25">
      <c r="B383" s="13"/>
      <c r="F383" s="13"/>
      <c r="I383" s="10"/>
      <c r="R383" s="21"/>
    </row>
    <row r="384" spans="2:18" ht="15.75" customHeight="1" x14ac:dyDescent="0.25">
      <c r="B384" s="13"/>
      <c r="F384" s="13"/>
      <c r="I384" s="10"/>
      <c r="R384" s="21"/>
    </row>
    <row r="385" spans="2:18" ht="15.75" customHeight="1" x14ac:dyDescent="0.25">
      <c r="B385" s="13"/>
      <c r="F385" s="13"/>
      <c r="I385" s="10"/>
      <c r="R385" s="21"/>
    </row>
    <row r="386" spans="2:18" ht="15.75" customHeight="1" x14ac:dyDescent="0.25">
      <c r="B386" s="13"/>
      <c r="F386" s="13"/>
      <c r="I386" s="10"/>
      <c r="R386" s="21"/>
    </row>
    <row r="387" spans="2:18" ht="15.75" customHeight="1" x14ac:dyDescent="0.25">
      <c r="B387" s="13"/>
      <c r="F387" s="13"/>
      <c r="I387" s="10"/>
      <c r="R387" s="21"/>
    </row>
    <row r="388" spans="2:18" ht="15.75" customHeight="1" x14ac:dyDescent="0.25">
      <c r="B388" s="13"/>
      <c r="F388" s="13"/>
      <c r="I388" s="20"/>
      <c r="J388" s="20"/>
      <c r="R388" s="21"/>
    </row>
    <row r="389" spans="2:18" ht="15.75" customHeight="1" x14ac:dyDescent="0.25">
      <c r="B389" s="13"/>
      <c r="F389" s="13"/>
      <c r="I389" s="20"/>
      <c r="J389" s="20"/>
      <c r="R389" s="21"/>
    </row>
    <row r="390" spans="2:18" ht="15.75" customHeight="1" x14ac:dyDescent="0.25">
      <c r="B390" s="13"/>
      <c r="F390" s="13"/>
      <c r="I390" s="20"/>
      <c r="J390" s="20"/>
      <c r="R390" s="21"/>
    </row>
    <row r="391" spans="2:18" ht="15.75" customHeight="1" x14ac:dyDescent="0.25">
      <c r="B391" s="13"/>
      <c r="F391" s="13"/>
      <c r="I391" s="20"/>
      <c r="J391" s="20"/>
      <c r="R391" s="21"/>
    </row>
    <row r="392" spans="2:18" ht="15.75" customHeight="1" x14ac:dyDescent="0.25">
      <c r="B392" s="13"/>
      <c r="F392" s="13"/>
      <c r="I392" s="20"/>
      <c r="J392" s="20"/>
      <c r="R392" s="21"/>
    </row>
    <row r="393" spans="2:18" ht="15.75" customHeight="1" x14ac:dyDescent="0.25">
      <c r="B393" s="13"/>
      <c r="F393" s="13"/>
      <c r="I393" s="20"/>
      <c r="J393" s="20"/>
      <c r="R393" s="21"/>
    </row>
    <row r="394" spans="2:18" ht="15.75" customHeight="1" x14ac:dyDescent="0.25">
      <c r="B394" s="13"/>
      <c r="F394" s="13"/>
      <c r="I394" s="20"/>
      <c r="J394" s="20"/>
      <c r="R394" s="21"/>
    </row>
    <row r="395" spans="2:18" ht="15.75" customHeight="1" x14ac:dyDescent="0.25">
      <c r="B395" s="13"/>
      <c r="F395" s="13"/>
      <c r="I395" s="20"/>
      <c r="J395" s="20"/>
      <c r="R395" s="21"/>
    </row>
    <row r="396" spans="2:18" ht="15.75" customHeight="1" x14ac:dyDescent="0.25">
      <c r="B396" s="13"/>
      <c r="F396" s="13"/>
      <c r="I396" s="20"/>
      <c r="J396" s="20"/>
      <c r="R396" s="21"/>
    </row>
    <row r="397" spans="2:18" ht="15.75" customHeight="1" x14ac:dyDescent="0.25">
      <c r="B397" s="13"/>
      <c r="F397" s="13"/>
      <c r="I397" s="20"/>
      <c r="J397" s="20"/>
      <c r="R397" s="21"/>
    </row>
    <row r="398" spans="2:18" ht="15.75" customHeight="1" x14ac:dyDescent="0.25">
      <c r="B398" s="13"/>
      <c r="F398" s="13"/>
      <c r="I398" s="20"/>
      <c r="J398" s="20"/>
      <c r="R398" s="21"/>
    </row>
    <row r="399" spans="2:18" ht="15.75" customHeight="1" x14ac:dyDescent="0.25">
      <c r="B399" s="13"/>
      <c r="F399" s="13"/>
      <c r="I399" s="20"/>
      <c r="J399" s="20"/>
      <c r="R399" s="21"/>
    </row>
    <row r="400" spans="2:18" ht="15.75" customHeight="1" x14ac:dyDescent="0.25">
      <c r="B400" s="13"/>
      <c r="F400" s="13"/>
      <c r="I400" s="20"/>
      <c r="J400" s="20"/>
      <c r="R400" s="21"/>
    </row>
    <row r="401" spans="2:18" ht="15.75" customHeight="1" x14ac:dyDescent="0.25">
      <c r="B401" s="13"/>
      <c r="F401" s="13"/>
      <c r="I401" s="20"/>
      <c r="J401" s="20"/>
      <c r="R401" s="21"/>
    </row>
    <row r="402" spans="2:18" ht="15.75" customHeight="1" x14ac:dyDescent="0.25">
      <c r="B402" s="13"/>
      <c r="F402" s="13"/>
      <c r="I402" s="20"/>
      <c r="J402" s="20"/>
      <c r="R402" s="21"/>
    </row>
    <row r="403" spans="2:18" ht="15.75" customHeight="1" x14ac:dyDescent="0.25">
      <c r="B403" s="13"/>
      <c r="F403" s="13"/>
      <c r="I403" s="20"/>
      <c r="J403" s="20"/>
      <c r="R403" s="21"/>
    </row>
    <row r="404" spans="2:18" ht="15.75" customHeight="1" x14ac:dyDescent="0.25">
      <c r="B404" s="13"/>
      <c r="F404" s="13"/>
      <c r="I404" s="20"/>
      <c r="J404" s="20"/>
      <c r="R404" s="21"/>
    </row>
    <row r="405" spans="2:18" ht="15.75" customHeight="1" x14ac:dyDescent="0.25">
      <c r="B405" s="13"/>
      <c r="F405" s="13"/>
      <c r="I405" s="20"/>
      <c r="J405" s="20"/>
      <c r="R405" s="21"/>
    </row>
    <row r="406" spans="2:18" ht="15.75" customHeight="1" x14ac:dyDescent="0.25">
      <c r="B406" s="13"/>
      <c r="F406" s="13"/>
      <c r="I406" s="10"/>
      <c r="R406" s="21"/>
    </row>
    <row r="407" spans="2:18" ht="15.75" customHeight="1" x14ac:dyDescent="0.25">
      <c r="B407" s="13"/>
      <c r="F407" s="13"/>
      <c r="I407" s="10"/>
      <c r="R407" s="21"/>
    </row>
    <row r="408" spans="2:18" ht="15.75" customHeight="1" x14ac:dyDescent="0.25">
      <c r="B408" s="13"/>
      <c r="F408" s="13"/>
      <c r="I408" s="10"/>
      <c r="R408" s="21"/>
    </row>
    <row r="409" spans="2:18" ht="15.75" customHeight="1" x14ac:dyDescent="0.25">
      <c r="B409" s="13"/>
      <c r="F409" s="13"/>
      <c r="I409" s="10"/>
      <c r="R409" s="21"/>
    </row>
    <row r="410" spans="2:18" ht="15.75" customHeight="1" x14ac:dyDescent="0.25">
      <c r="B410" s="13"/>
      <c r="F410" s="13"/>
      <c r="I410" s="10"/>
      <c r="R410" s="21"/>
    </row>
    <row r="411" spans="2:18" ht="15.75" customHeight="1" x14ac:dyDescent="0.25">
      <c r="B411" s="13"/>
      <c r="F411" s="13"/>
      <c r="I411" s="10"/>
      <c r="R411" s="21"/>
    </row>
    <row r="412" spans="2:18" ht="15.75" customHeight="1" x14ac:dyDescent="0.25">
      <c r="B412" s="13"/>
      <c r="F412" s="13"/>
      <c r="I412" s="10"/>
      <c r="R412" s="21"/>
    </row>
    <row r="413" spans="2:18" ht="15.75" customHeight="1" x14ac:dyDescent="0.25">
      <c r="B413" s="13"/>
      <c r="F413" s="13"/>
      <c r="I413" s="10"/>
      <c r="R413" s="21"/>
    </row>
    <row r="414" spans="2:18" ht="15.75" customHeight="1" x14ac:dyDescent="0.25">
      <c r="B414" s="13"/>
      <c r="F414" s="13"/>
      <c r="I414" s="10"/>
      <c r="R414" s="21"/>
    </row>
    <row r="415" spans="2:18" ht="15.75" customHeight="1" x14ac:dyDescent="0.25">
      <c r="B415" s="13"/>
      <c r="F415" s="13"/>
      <c r="I415" s="10"/>
      <c r="R415" s="21"/>
    </row>
    <row r="416" spans="2:18" ht="15.75" customHeight="1" x14ac:dyDescent="0.25">
      <c r="B416" s="13"/>
      <c r="F416" s="13"/>
      <c r="I416" s="10"/>
      <c r="R416" s="21"/>
    </row>
    <row r="417" spans="2:18" ht="15.75" customHeight="1" x14ac:dyDescent="0.25">
      <c r="B417" s="13"/>
      <c r="F417" s="13"/>
      <c r="I417" s="10"/>
      <c r="R417" s="21"/>
    </row>
    <row r="418" spans="2:18" ht="15.75" customHeight="1" x14ac:dyDescent="0.25">
      <c r="B418" s="13"/>
      <c r="F418" s="13"/>
      <c r="I418" s="10"/>
      <c r="R418" s="21"/>
    </row>
    <row r="419" spans="2:18" ht="15.75" customHeight="1" x14ac:dyDescent="0.25">
      <c r="B419" s="13"/>
      <c r="F419" s="13"/>
      <c r="I419" s="10"/>
      <c r="R419" s="21"/>
    </row>
    <row r="420" spans="2:18" ht="15.75" customHeight="1" x14ac:dyDescent="0.25">
      <c r="B420" s="13"/>
      <c r="F420" s="13"/>
      <c r="I420" s="10"/>
      <c r="R420" s="21"/>
    </row>
    <row r="421" spans="2:18" ht="15.75" customHeight="1" x14ac:dyDescent="0.25">
      <c r="B421" s="13"/>
      <c r="F421" s="13"/>
      <c r="I421" s="10"/>
      <c r="R421" s="21"/>
    </row>
    <row r="422" spans="2:18" ht="15.75" customHeight="1" x14ac:dyDescent="0.25">
      <c r="B422" s="13"/>
      <c r="F422" s="13"/>
      <c r="I422" s="10"/>
      <c r="R422" s="21"/>
    </row>
    <row r="423" spans="2:18" ht="15.75" customHeight="1" x14ac:dyDescent="0.25">
      <c r="B423" s="13"/>
      <c r="F423" s="13"/>
      <c r="I423" s="10"/>
      <c r="R423" s="21"/>
    </row>
    <row r="424" spans="2:18" ht="15.75" customHeight="1" x14ac:dyDescent="0.25">
      <c r="B424" s="13"/>
      <c r="F424" s="13"/>
      <c r="I424" s="20"/>
      <c r="J424" s="20"/>
      <c r="R424" s="21"/>
    </row>
    <row r="425" spans="2:18" ht="15.75" customHeight="1" x14ac:dyDescent="0.25">
      <c r="B425" s="13"/>
      <c r="F425" s="13"/>
      <c r="I425" s="20"/>
      <c r="J425" s="20"/>
      <c r="R425" s="21"/>
    </row>
    <row r="426" spans="2:18" ht="15.75" customHeight="1" x14ac:dyDescent="0.25">
      <c r="B426" s="13"/>
      <c r="F426" s="13"/>
      <c r="I426" s="20"/>
      <c r="J426" s="20"/>
      <c r="R426" s="21"/>
    </row>
    <row r="427" spans="2:18" ht="15.75" customHeight="1" x14ac:dyDescent="0.25">
      <c r="B427" s="13"/>
      <c r="F427" s="13"/>
      <c r="I427" s="20"/>
      <c r="J427" s="20"/>
      <c r="R427" s="21"/>
    </row>
    <row r="428" spans="2:18" ht="15.75" customHeight="1" x14ac:dyDescent="0.25">
      <c r="B428" s="13"/>
      <c r="F428" s="13"/>
      <c r="I428" s="20"/>
      <c r="J428" s="20"/>
      <c r="R428" s="21"/>
    </row>
    <row r="429" spans="2:18" ht="15.75" customHeight="1" x14ac:dyDescent="0.25">
      <c r="B429" s="13"/>
      <c r="F429" s="13"/>
      <c r="I429" s="20"/>
      <c r="J429" s="20"/>
      <c r="R429" s="21"/>
    </row>
    <row r="430" spans="2:18" ht="15.75" customHeight="1" x14ac:dyDescent="0.25">
      <c r="B430" s="13"/>
      <c r="F430" s="13"/>
      <c r="I430" s="20"/>
      <c r="J430" s="20"/>
      <c r="R430" s="21"/>
    </row>
    <row r="431" spans="2:18" ht="15.75" customHeight="1" x14ac:dyDescent="0.25">
      <c r="B431" s="13"/>
      <c r="F431" s="13"/>
      <c r="I431" s="20"/>
      <c r="J431" s="20"/>
      <c r="R431" s="21"/>
    </row>
    <row r="432" spans="2:18" ht="15.75" customHeight="1" x14ac:dyDescent="0.25">
      <c r="B432" s="13"/>
      <c r="F432" s="13"/>
      <c r="I432" s="20"/>
      <c r="J432" s="20"/>
      <c r="R432" s="21"/>
    </row>
    <row r="433" spans="1:18" ht="15.75" customHeight="1" x14ac:dyDescent="0.25">
      <c r="B433" s="13"/>
      <c r="F433" s="13"/>
      <c r="I433" s="20"/>
      <c r="J433" s="20"/>
      <c r="R433" s="21"/>
    </row>
    <row r="434" spans="1:18" ht="15.75" customHeight="1" x14ac:dyDescent="0.25">
      <c r="B434" s="13"/>
      <c r="F434" s="13"/>
      <c r="I434" s="20"/>
      <c r="J434" s="20"/>
      <c r="R434" s="21"/>
    </row>
    <row r="435" spans="1:18" ht="15.75" customHeight="1" x14ac:dyDescent="0.25">
      <c r="B435" s="13"/>
      <c r="F435" s="13"/>
      <c r="I435" s="20"/>
      <c r="J435" s="20"/>
      <c r="R435" s="21"/>
    </row>
    <row r="436" spans="1:18" ht="15.75" customHeight="1" x14ac:dyDescent="0.25">
      <c r="B436" s="13"/>
      <c r="F436" s="13"/>
      <c r="I436" s="20"/>
      <c r="J436" s="20"/>
      <c r="R436" s="21"/>
    </row>
    <row r="437" spans="1:18" ht="15.75" customHeight="1" x14ac:dyDescent="0.25">
      <c r="B437" s="13"/>
      <c r="F437" s="13"/>
      <c r="I437" s="20"/>
      <c r="J437" s="20"/>
      <c r="R437" s="21"/>
    </row>
    <row r="438" spans="1:18" ht="15.75" customHeight="1" x14ac:dyDescent="0.25">
      <c r="B438" s="13"/>
      <c r="F438" s="13"/>
      <c r="I438" s="20"/>
      <c r="J438" s="20"/>
      <c r="R438" s="21"/>
    </row>
    <row r="439" spans="1:18" ht="15.75" customHeight="1" x14ac:dyDescent="0.25">
      <c r="B439" s="13"/>
      <c r="F439" s="13"/>
      <c r="I439" s="20"/>
      <c r="J439" s="20"/>
      <c r="R439" s="21"/>
    </row>
    <row r="440" spans="1:18" ht="15.75" customHeight="1" x14ac:dyDescent="0.25">
      <c r="B440" s="13"/>
      <c r="F440" s="13"/>
      <c r="I440" s="20"/>
      <c r="J440" s="20"/>
      <c r="R440" s="21"/>
    </row>
    <row r="441" spans="1:18" ht="15.75" customHeight="1" x14ac:dyDescent="0.25">
      <c r="A441" s="11" t="s">
        <v>114</v>
      </c>
      <c r="B441" s="13"/>
      <c r="F441" s="13"/>
      <c r="I441" s="20"/>
      <c r="J441" s="20"/>
      <c r="R441" s="21"/>
    </row>
    <row r="442" spans="1:18" ht="15.75" customHeight="1" x14ac:dyDescent="0.25">
      <c r="B442" s="13"/>
      <c r="F442" s="13"/>
      <c r="R442" s="21"/>
    </row>
    <row r="443" spans="1:18" ht="15.75" customHeight="1" x14ac:dyDescent="0.25">
      <c r="B443" s="13"/>
      <c r="F443" s="13"/>
      <c r="I443" s="10"/>
    </row>
    <row r="444" spans="1:18" ht="15.75" customHeight="1" x14ac:dyDescent="0.25">
      <c r="B444" s="13"/>
      <c r="F444" s="13"/>
      <c r="I444" s="10"/>
    </row>
    <row r="445" spans="1:18" ht="15.75" customHeight="1" x14ac:dyDescent="0.25">
      <c r="B445" s="13"/>
      <c r="F445" s="13"/>
      <c r="I445" s="10"/>
    </row>
    <row r="446" spans="1:18" ht="15.75" customHeight="1" x14ac:dyDescent="0.25">
      <c r="B446" s="13"/>
      <c r="F446" s="13"/>
      <c r="I446" s="10"/>
    </row>
    <row r="447" spans="1:18" ht="15.75" customHeight="1" x14ac:dyDescent="0.25">
      <c r="B447" s="13"/>
      <c r="F447" s="13"/>
      <c r="I447" s="10"/>
    </row>
    <row r="448" spans="1:18" ht="15.75" customHeight="1" x14ac:dyDescent="0.25">
      <c r="B448" s="13"/>
      <c r="F448" s="13"/>
      <c r="I448" s="10"/>
    </row>
    <row r="449" spans="2:10" ht="15.75" customHeight="1" x14ac:dyDescent="0.25">
      <c r="B449" s="13"/>
      <c r="F449" s="13"/>
      <c r="I449" s="20"/>
      <c r="J449" s="20"/>
    </row>
    <row r="450" spans="2:10" ht="15.75" customHeight="1" x14ac:dyDescent="0.25">
      <c r="B450" s="13"/>
      <c r="F450" s="13"/>
      <c r="I450" s="10"/>
      <c r="J450" s="10"/>
    </row>
    <row r="451" spans="2:10" ht="15.75" customHeight="1" x14ac:dyDescent="0.25">
      <c r="B451" s="13"/>
      <c r="F451" s="13"/>
      <c r="I451" s="20"/>
      <c r="J451" s="20"/>
    </row>
    <row r="452" spans="2:10" ht="15.75" customHeight="1" x14ac:dyDescent="0.25">
      <c r="B452" s="13"/>
      <c r="F452" s="13"/>
      <c r="I452" s="10"/>
      <c r="J452" s="10"/>
    </row>
    <row r="453" spans="2:10" ht="15.75" customHeight="1" x14ac:dyDescent="0.25">
      <c r="B453" s="13"/>
      <c r="F453" s="13"/>
      <c r="I453" s="20"/>
      <c r="J453" s="20"/>
    </row>
    <row r="454" spans="2:10" ht="15.75" customHeight="1" x14ac:dyDescent="0.25">
      <c r="B454" s="13"/>
      <c r="F454" s="13"/>
      <c r="I454" s="10"/>
      <c r="J454" s="10"/>
    </row>
    <row r="455" spans="2:10" ht="15.75" customHeight="1" x14ac:dyDescent="0.25">
      <c r="B455" s="13"/>
      <c r="F455" s="13"/>
      <c r="I455" s="10"/>
      <c r="J455" s="20"/>
    </row>
    <row r="456" spans="2:10" ht="15.75" customHeight="1" x14ac:dyDescent="0.25">
      <c r="B456" s="13"/>
      <c r="F456" s="13"/>
      <c r="I456" s="10"/>
      <c r="J456" s="20"/>
    </row>
    <row r="457" spans="2:10" ht="15.75" customHeight="1" x14ac:dyDescent="0.25">
      <c r="B457" s="13"/>
      <c r="F457" s="13"/>
      <c r="I457" s="10"/>
      <c r="J457" s="20"/>
    </row>
    <row r="458" spans="2:10" ht="15.75" customHeight="1" x14ac:dyDescent="0.25">
      <c r="B458" s="13"/>
      <c r="F458" s="13"/>
      <c r="I458" s="10"/>
      <c r="J458" s="20"/>
    </row>
    <row r="459" spans="2:10" ht="15.75" customHeight="1" x14ac:dyDescent="0.25">
      <c r="B459" s="13"/>
      <c r="F459" s="13"/>
      <c r="I459" s="10"/>
      <c r="J459" s="20"/>
    </row>
    <row r="460" spans="2:10" ht="15.75" customHeight="1" x14ac:dyDescent="0.25">
      <c r="B460" s="13"/>
      <c r="F460" s="13"/>
      <c r="I460" s="10"/>
      <c r="J460" s="20"/>
    </row>
    <row r="461" spans="2:10" ht="15.75" customHeight="1" x14ac:dyDescent="0.25">
      <c r="B461" s="13"/>
      <c r="F461" s="13"/>
      <c r="I461" s="20"/>
      <c r="J461" s="20"/>
    </row>
    <row r="462" spans="2:10" ht="15.75" customHeight="1" x14ac:dyDescent="0.25">
      <c r="B462" s="13"/>
      <c r="F462" s="13"/>
      <c r="I462" s="10"/>
      <c r="J462" s="10"/>
    </row>
    <row r="463" spans="2:10" ht="15.75" customHeight="1" x14ac:dyDescent="0.25">
      <c r="B463" s="13"/>
      <c r="F463" s="13"/>
      <c r="I463" s="20"/>
      <c r="J463" s="20"/>
    </row>
    <row r="464" spans="2:10" ht="15.75" customHeight="1" x14ac:dyDescent="0.25">
      <c r="B464" s="13"/>
      <c r="F464" s="13"/>
      <c r="I464" s="10"/>
      <c r="J464" s="10"/>
    </row>
    <row r="465" spans="1:10" ht="15.75" customHeight="1" x14ac:dyDescent="0.25">
      <c r="B465" s="13"/>
      <c r="F465" s="13"/>
      <c r="I465" s="20"/>
      <c r="J465" s="20"/>
    </row>
    <row r="466" spans="1:10" ht="15.75" customHeight="1" x14ac:dyDescent="0.25">
      <c r="B466" s="13"/>
      <c r="F466" s="13"/>
      <c r="I466" s="10"/>
      <c r="J466" s="10"/>
    </row>
    <row r="467" spans="1:10" ht="15.75" customHeight="1" x14ac:dyDescent="0.25">
      <c r="B467" s="13"/>
      <c r="F467" s="13"/>
      <c r="I467" s="10"/>
    </row>
    <row r="468" spans="1:10" ht="15.75" customHeight="1" x14ac:dyDescent="0.25">
      <c r="B468" s="13"/>
      <c r="F468" s="13"/>
      <c r="I468" s="10"/>
    </row>
    <row r="469" spans="1:10" ht="15.75" customHeight="1" x14ac:dyDescent="0.25">
      <c r="B469" s="13"/>
      <c r="F469" s="13"/>
      <c r="I469" s="10"/>
    </row>
    <row r="470" spans="1:10" ht="15.75" customHeight="1" x14ac:dyDescent="0.25">
      <c r="B470" s="13"/>
      <c r="F470" s="13"/>
      <c r="I470" s="10"/>
    </row>
    <row r="471" spans="1:10" ht="15.75" customHeight="1" x14ac:dyDescent="0.25">
      <c r="B471" s="13"/>
      <c r="F471" s="13"/>
      <c r="I471" s="10"/>
    </row>
    <row r="472" spans="1:10" ht="15.75" customHeight="1" x14ac:dyDescent="0.25">
      <c r="B472" s="13"/>
      <c r="F472" s="13"/>
      <c r="I472" s="10"/>
    </row>
    <row r="473" spans="1:10" ht="15.75" customHeight="1" x14ac:dyDescent="0.25">
      <c r="B473" s="13"/>
      <c r="F473" s="13"/>
      <c r="I473" s="20"/>
      <c r="J473" s="20"/>
    </row>
    <row r="474" spans="1:10" ht="15.75" customHeight="1" x14ac:dyDescent="0.25">
      <c r="B474" s="13"/>
      <c r="F474" s="13"/>
      <c r="I474" s="10"/>
      <c r="J474" s="10"/>
    </row>
    <row r="475" spans="1:10" ht="15.75" customHeight="1" x14ac:dyDescent="0.25">
      <c r="B475" s="13"/>
      <c r="F475" s="13"/>
      <c r="I475" s="20"/>
      <c r="J475" s="20"/>
    </row>
    <row r="476" spans="1:10" ht="15.75" customHeight="1" x14ac:dyDescent="0.25">
      <c r="B476" s="13"/>
      <c r="F476" s="13"/>
      <c r="I476" s="10"/>
      <c r="J476" s="10"/>
    </row>
    <row r="477" spans="1:10" ht="15.75" customHeight="1" x14ac:dyDescent="0.25">
      <c r="A477" s="11" t="s">
        <v>115</v>
      </c>
      <c r="B477" s="13"/>
      <c r="F477" s="13"/>
      <c r="I477" s="20"/>
      <c r="J477" s="20"/>
    </row>
    <row r="478" spans="1:10" ht="15.75" customHeight="1" x14ac:dyDescent="0.25">
      <c r="B478" s="13"/>
      <c r="F478" s="13"/>
      <c r="I478" s="10"/>
      <c r="J478" s="10"/>
    </row>
    <row r="479" spans="1:10" ht="15.75" customHeight="1" x14ac:dyDescent="0.25">
      <c r="B479" s="13"/>
      <c r="F479" s="13"/>
      <c r="I479" s="10"/>
      <c r="J479" s="20"/>
    </row>
    <row r="480" spans="1:10" ht="15.75" customHeight="1" x14ac:dyDescent="0.25">
      <c r="B480" s="13"/>
      <c r="F480" s="13"/>
      <c r="I480" s="10"/>
      <c r="J480" s="20"/>
    </row>
    <row r="481" spans="2:10" ht="15.75" customHeight="1" x14ac:dyDescent="0.25">
      <c r="B481" s="13"/>
      <c r="F481" s="13"/>
      <c r="I481" s="10"/>
      <c r="J481" s="20"/>
    </row>
    <row r="482" spans="2:10" ht="15.75" customHeight="1" x14ac:dyDescent="0.25">
      <c r="B482" s="13"/>
      <c r="F482" s="13"/>
      <c r="I482" s="10"/>
      <c r="J482" s="20"/>
    </row>
    <row r="483" spans="2:10" ht="15.75" customHeight="1" x14ac:dyDescent="0.25">
      <c r="B483" s="13"/>
      <c r="F483" s="13"/>
      <c r="I483" s="10"/>
      <c r="J483" s="20"/>
    </row>
    <row r="484" spans="2:10" ht="15.75" customHeight="1" x14ac:dyDescent="0.25">
      <c r="B484" s="13"/>
      <c r="F484" s="13"/>
      <c r="I484" s="10"/>
      <c r="J484" s="20"/>
    </row>
    <row r="485" spans="2:10" ht="15.75" customHeight="1" x14ac:dyDescent="0.25">
      <c r="B485" s="13"/>
      <c r="F485" s="13"/>
      <c r="I485" s="20"/>
      <c r="J485" s="20"/>
    </row>
    <row r="486" spans="2:10" ht="15.75" customHeight="1" x14ac:dyDescent="0.25">
      <c r="B486" s="13"/>
      <c r="F486" s="13"/>
      <c r="I486" s="10"/>
      <c r="J486" s="10"/>
    </row>
    <row r="487" spans="2:10" ht="15.75" customHeight="1" x14ac:dyDescent="0.25">
      <c r="B487" s="13"/>
      <c r="F487" s="13"/>
      <c r="I487" s="20"/>
      <c r="J487" s="20"/>
    </row>
    <row r="488" spans="2:10" ht="15.75" customHeight="1" x14ac:dyDescent="0.25">
      <c r="B488" s="13"/>
      <c r="F488" s="13"/>
      <c r="I488" s="10"/>
      <c r="J488" s="10"/>
    </row>
    <row r="489" spans="2:10" ht="15.75" customHeight="1" x14ac:dyDescent="0.25">
      <c r="B489" s="13"/>
      <c r="F489" s="13"/>
      <c r="I489" s="20"/>
      <c r="J489" s="20"/>
    </row>
    <row r="490" spans="2:10" ht="15.75" customHeight="1" x14ac:dyDescent="0.25">
      <c r="B490" s="13"/>
      <c r="F490" s="13"/>
      <c r="I490" s="10"/>
      <c r="J490" s="10"/>
    </row>
    <row r="491" spans="2:10" ht="15.75" customHeight="1" x14ac:dyDescent="0.25">
      <c r="B491" s="13"/>
      <c r="F491" s="13"/>
      <c r="I491" s="10"/>
    </row>
    <row r="492" spans="2:10" ht="15.75" customHeight="1" x14ac:dyDescent="0.25">
      <c r="B492" s="13"/>
      <c r="F492" s="13"/>
      <c r="I492" s="10"/>
    </row>
    <row r="493" spans="2:10" ht="15.75" customHeight="1" x14ac:dyDescent="0.25">
      <c r="B493" s="13"/>
      <c r="F493" s="13"/>
      <c r="I493" s="10"/>
    </row>
    <row r="494" spans="2:10" ht="15.75" customHeight="1" x14ac:dyDescent="0.25">
      <c r="B494" s="13"/>
      <c r="F494" s="13"/>
      <c r="I494" s="10"/>
    </row>
    <row r="495" spans="2:10" ht="15.75" customHeight="1" x14ac:dyDescent="0.25">
      <c r="B495" s="13"/>
      <c r="F495" s="13"/>
      <c r="I495" s="10"/>
    </row>
    <row r="496" spans="2:10" ht="15.75" customHeight="1" x14ac:dyDescent="0.25">
      <c r="B496" s="13"/>
      <c r="F496" s="13"/>
      <c r="I496" s="10"/>
    </row>
    <row r="497" spans="2:10" ht="15.75" customHeight="1" x14ac:dyDescent="0.25">
      <c r="B497" s="13"/>
      <c r="F497" s="13"/>
      <c r="I497" s="20"/>
      <c r="J497" s="20"/>
    </row>
    <row r="498" spans="2:10" ht="15.75" customHeight="1" x14ac:dyDescent="0.25">
      <c r="B498" s="13"/>
      <c r="F498" s="13"/>
      <c r="I498" s="10"/>
      <c r="J498" s="10"/>
    </row>
    <row r="499" spans="2:10" ht="15.75" customHeight="1" x14ac:dyDescent="0.25">
      <c r="B499" s="13"/>
      <c r="F499" s="13"/>
      <c r="I499" s="20"/>
      <c r="J499" s="20"/>
    </row>
    <row r="500" spans="2:10" ht="15.75" customHeight="1" x14ac:dyDescent="0.25">
      <c r="B500" s="13"/>
      <c r="F500" s="13"/>
      <c r="I500" s="10"/>
      <c r="J500" s="10"/>
    </row>
    <row r="501" spans="2:10" ht="15.75" customHeight="1" x14ac:dyDescent="0.25">
      <c r="B501" s="13"/>
      <c r="F501" s="13"/>
      <c r="I501" s="20"/>
      <c r="J501" s="20"/>
    </row>
    <row r="502" spans="2:10" ht="15.75" customHeight="1" x14ac:dyDescent="0.25">
      <c r="B502" s="13"/>
      <c r="F502" s="13"/>
      <c r="I502" s="10"/>
      <c r="J502" s="10"/>
    </row>
    <row r="503" spans="2:10" ht="15.75" customHeight="1" x14ac:dyDescent="0.25">
      <c r="B503" s="13"/>
      <c r="F503" s="13"/>
      <c r="I503" s="10"/>
      <c r="J503" s="20"/>
    </row>
    <row r="504" spans="2:10" ht="15.75" customHeight="1" x14ac:dyDescent="0.25">
      <c r="B504" s="13"/>
      <c r="F504" s="13"/>
      <c r="I504" s="10"/>
      <c r="J504" s="20"/>
    </row>
    <row r="505" spans="2:10" ht="15.75" customHeight="1" x14ac:dyDescent="0.25">
      <c r="B505" s="13"/>
      <c r="F505" s="13"/>
      <c r="I505" s="10"/>
      <c r="J505" s="20"/>
    </row>
    <row r="506" spans="2:10" ht="15.75" customHeight="1" x14ac:dyDescent="0.25">
      <c r="B506" s="13"/>
      <c r="F506" s="13"/>
      <c r="I506" s="10"/>
      <c r="J506" s="20"/>
    </row>
    <row r="507" spans="2:10" ht="15.75" customHeight="1" x14ac:dyDescent="0.25">
      <c r="B507" s="13"/>
      <c r="F507" s="13"/>
      <c r="I507" s="10"/>
      <c r="J507" s="20"/>
    </row>
    <row r="508" spans="2:10" ht="15.75" customHeight="1" x14ac:dyDescent="0.25">
      <c r="B508" s="13"/>
      <c r="F508" s="13"/>
      <c r="I508" s="10"/>
      <c r="J508" s="20"/>
    </row>
    <row r="509" spans="2:10" ht="15.75" customHeight="1" x14ac:dyDescent="0.25">
      <c r="B509" s="13"/>
      <c r="F509" s="13"/>
      <c r="I509" s="20"/>
      <c r="J509" s="20"/>
    </row>
    <row r="510" spans="2:10" ht="15.75" customHeight="1" x14ac:dyDescent="0.25">
      <c r="B510" s="13"/>
      <c r="F510" s="13"/>
      <c r="I510" s="10"/>
      <c r="J510" s="10"/>
    </row>
    <row r="511" spans="2:10" ht="15.75" customHeight="1" x14ac:dyDescent="0.25">
      <c r="B511" s="13"/>
      <c r="F511" s="13"/>
      <c r="I511" s="20"/>
      <c r="J511" s="20"/>
    </row>
    <row r="512" spans="2:10" ht="15.75" customHeight="1" x14ac:dyDescent="0.25">
      <c r="B512" s="13"/>
      <c r="F512" s="13"/>
      <c r="I512" s="10"/>
      <c r="J512" s="10"/>
    </row>
    <row r="513" spans="1:10" ht="15.75" customHeight="1" x14ac:dyDescent="0.25">
      <c r="A513" s="11" t="s">
        <v>116</v>
      </c>
      <c r="B513" s="13"/>
      <c r="F513" s="13"/>
      <c r="I513" s="20"/>
      <c r="J513" s="20"/>
    </row>
    <row r="514" spans="1:10" ht="15.75" customHeight="1" x14ac:dyDescent="0.25">
      <c r="B514" s="13"/>
      <c r="F514" s="13"/>
      <c r="I514" s="10"/>
      <c r="J514" s="10"/>
    </row>
    <row r="515" spans="1:10" ht="15.75" customHeight="1" x14ac:dyDescent="0.25">
      <c r="B515" s="13"/>
      <c r="F515" s="13"/>
      <c r="I515" s="10"/>
    </row>
    <row r="516" spans="1:10" ht="15.75" customHeight="1" x14ac:dyDescent="0.25">
      <c r="B516" s="13"/>
      <c r="F516" s="13"/>
      <c r="I516" s="10"/>
    </row>
    <row r="517" spans="1:10" ht="15.75" customHeight="1" x14ac:dyDescent="0.25">
      <c r="B517" s="13"/>
      <c r="F517" s="13"/>
      <c r="I517" s="10"/>
    </row>
    <row r="518" spans="1:10" ht="15.75" customHeight="1" x14ac:dyDescent="0.25">
      <c r="B518" s="13"/>
      <c r="F518" s="13"/>
      <c r="I518" s="10"/>
    </row>
    <row r="519" spans="1:10" ht="15.75" customHeight="1" x14ac:dyDescent="0.25">
      <c r="B519" s="13"/>
      <c r="F519" s="13"/>
      <c r="I519" s="10"/>
    </row>
    <row r="520" spans="1:10" ht="15.75" customHeight="1" x14ac:dyDescent="0.25">
      <c r="B520" s="13"/>
      <c r="F520" s="13"/>
      <c r="I520" s="10"/>
    </row>
    <row r="521" spans="1:10" ht="15.75" customHeight="1" x14ac:dyDescent="0.25">
      <c r="B521" s="13"/>
      <c r="F521" s="13"/>
      <c r="I521" s="20"/>
      <c r="J521" s="20"/>
    </row>
    <row r="522" spans="1:10" ht="15.75" customHeight="1" x14ac:dyDescent="0.25">
      <c r="B522" s="13"/>
      <c r="F522" s="13"/>
      <c r="I522" s="10"/>
      <c r="J522" s="10"/>
    </row>
    <row r="523" spans="1:10" ht="15.75" customHeight="1" x14ac:dyDescent="0.25">
      <c r="B523" s="13"/>
      <c r="F523" s="13"/>
      <c r="I523" s="20"/>
      <c r="J523" s="20"/>
    </row>
    <row r="524" spans="1:10" ht="15.75" customHeight="1" x14ac:dyDescent="0.25">
      <c r="B524" s="13"/>
      <c r="F524" s="13"/>
      <c r="I524" s="10"/>
      <c r="J524" s="10"/>
    </row>
    <row r="525" spans="1:10" ht="15.75" customHeight="1" x14ac:dyDescent="0.25">
      <c r="B525" s="13"/>
      <c r="F525" s="13"/>
      <c r="I525" s="20"/>
      <c r="J525" s="20"/>
    </row>
    <row r="526" spans="1:10" ht="15.75" customHeight="1" x14ac:dyDescent="0.25">
      <c r="B526" s="13"/>
      <c r="F526" s="13"/>
      <c r="I526" s="10"/>
      <c r="J526" s="10"/>
    </row>
    <row r="527" spans="1:10" ht="15.75" customHeight="1" x14ac:dyDescent="0.25">
      <c r="B527" s="13"/>
      <c r="F527" s="13"/>
      <c r="I527" s="10"/>
    </row>
    <row r="528" spans="1:10" ht="15.75" customHeight="1" x14ac:dyDescent="0.25">
      <c r="B528" s="13"/>
      <c r="F528" s="13"/>
      <c r="I528" s="10"/>
    </row>
    <row r="529" spans="2:10" ht="15.75" customHeight="1" x14ac:dyDescent="0.25">
      <c r="B529" s="13"/>
      <c r="F529" s="13"/>
      <c r="I529" s="10"/>
    </row>
    <row r="530" spans="2:10" ht="15.75" customHeight="1" x14ac:dyDescent="0.25">
      <c r="B530" s="13"/>
      <c r="F530" s="13"/>
      <c r="I530" s="10"/>
    </row>
    <row r="531" spans="2:10" ht="15.75" customHeight="1" x14ac:dyDescent="0.25">
      <c r="B531" s="13"/>
      <c r="F531" s="13"/>
      <c r="I531" s="10"/>
    </row>
    <row r="532" spans="2:10" ht="15.75" customHeight="1" x14ac:dyDescent="0.25">
      <c r="B532" s="13"/>
      <c r="F532" s="13"/>
      <c r="I532" s="10"/>
    </row>
    <row r="533" spans="2:10" ht="15.75" customHeight="1" x14ac:dyDescent="0.25">
      <c r="B533" s="13"/>
      <c r="F533" s="13"/>
      <c r="I533" s="20"/>
      <c r="J533" s="20"/>
    </row>
    <row r="534" spans="2:10" ht="15.75" customHeight="1" x14ac:dyDescent="0.25">
      <c r="B534" s="13"/>
      <c r="F534" s="13"/>
      <c r="I534" s="10"/>
      <c r="J534" s="10"/>
    </row>
    <row r="535" spans="2:10" ht="15.75" customHeight="1" x14ac:dyDescent="0.25">
      <c r="B535" s="13"/>
      <c r="F535" s="13"/>
      <c r="I535" s="20"/>
      <c r="J535" s="20"/>
    </row>
    <row r="536" spans="2:10" ht="15.75" customHeight="1" x14ac:dyDescent="0.25">
      <c r="B536" s="13"/>
      <c r="F536" s="13"/>
      <c r="I536" s="10"/>
      <c r="J536" s="10"/>
    </row>
    <row r="537" spans="2:10" ht="15.75" customHeight="1" x14ac:dyDescent="0.25">
      <c r="B537" s="13"/>
      <c r="F537" s="13"/>
      <c r="I537" s="20"/>
      <c r="J537" s="20"/>
    </row>
    <row r="538" spans="2:10" ht="15.75" customHeight="1" x14ac:dyDescent="0.25">
      <c r="B538" s="13"/>
      <c r="F538" s="13"/>
      <c r="I538" s="10"/>
      <c r="J538" s="10"/>
    </row>
    <row r="539" spans="2:10" ht="15.75" customHeight="1" x14ac:dyDescent="0.25">
      <c r="B539" s="13"/>
      <c r="F539" s="13"/>
      <c r="I539" s="10"/>
    </row>
    <row r="540" spans="2:10" ht="15.75" customHeight="1" x14ac:dyDescent="0.25">
      <c r="B540" s="13"/>
      <c r="F540" s="13"/>
      <c r="I540" s="10"/>
    </row>
    <row r="541" spans="2:10" ht="15.75" customHeight="1" x14ac:dyDescent="0.25">
      <c r="B541" s="13"/>
      <c r="F541" s="13"/>
      <c r="I541" s="10"/>
    </row>
    <row r="542" spans="2:10" ht="15.75" customHeight="1" x14ac:dyDescent="0.25">
      <c r="B542" s="13"/>
      <c r="F542" s="13"/>
      <c r="I542" s="10"/>
    </row>
    <row r="543" spans="2:10" ht="15.75" customHeight="1" x14ac:dyDescent="0.25">
      <c r="B543" s="13"/>
      <c r="F543" s="13"/>
      <c r="I543" s="10"/>
    </row>
    <row r="544" spans="2:10" ht="15.75" customHeight="1" x14ac:dyDescent="0.25">
      <c r="B544" s="13"/>
      <c r="F544" s="13"/>
      <c r="I544" s="10"/>
    </row>
    <row r="545" spans="1:10" ht="15.75" customHeight="1" x14ac:dyDescent="0.25">
      <c r="B545" s="13"/>
      <c r="F545" s="13"/>
      <c r="I545" s="20"/>
      <c r="J545" s="20"/>
    </row>
    <row r="546" spans="1:10" ht="15.75" customHeight="1" x14ac:dyDescent="0.25">
      <c r="B546" s="13"/>
      <c r="F546" s="13"/>
      <c r="I546" s="10"/>
      <c r="J546" s="10"/>
    </row>
    <row r="547" spans="1:10" ht="15.75" customHeight="1" x14ac:dyDescent="0.25">
      <c r="B547" s="13"/>
      <c r="F547" s="13"/>
      <c r="I547" s="20"/>
      <c r="J547" s="20"/>
    </row>
    <row r="548" spans="1:10" ht="15.75" customHeight="1" x14ac:dyDescent="0.25">
      <c r="B548" s="13"/>
      <c r="F548" s="13"/>
      <c r="I548" s="10"/>
      <c r="J548" s="10"/>
    </row>
    <row r="549" spans="1:10" ht="15.75" customHeight="1" x14ac:dyDescent="0.25">
      <c r="A549" s="11" t="s">
        <v>117</v>
      </c>
      <c r="B549" s="13"/>
      <c r="F549" s="13"/>
      <c r="I549" s="20"/>
      <c r="J549" s="20"/>
    </row>
    <row r="550" spans="1:10" ht="15.75" customHeight="1" x14ac:dyDescent="0.25">
      <c r="B550" s="13"/>
      <c r="F550" s="13"/>
      <c r="I550" s="10"/>
      <c r="J550" s="10"/>
    </row>
    <row r="551" spans="1:10" ht="15.75" customHeight="1" x14ac:dyDescent="0.25">
      <c r="B551" s="13"/>
      <c r="F551" s="13"/>
      <c r="I551" s="10"/>
    </row>
    <row r="552" spans="1:10" ht="15.75" customHeight="1" x14ac:dyDescent="0.25">
      <c r="B552" s="13"/>
      <c r="F552" s="13"/>
      <c r="I552" s="10"/>
    </row>
    <row r="553" spans="1:10" ht="15.75" customHeight="1" x14ac:dyDescent="0.25">
      <c r="B553" s="13"/>
      <c r="F553" s="13"/>
      <c r="I553" s="10"/>
    </row>
    <row r="554" spans="1:10" ht="15.75" customHeight="1" x14ac:dyDescent="0.25">
      <c r="B554" s="13"/>
      <c r="F554" s="13"/>
      <c r="I554" s="10"/>
    </row>
    <row r="555" spans="1:10" ht="15.75" customHeight="1" x14ac:dyDescent="0.25">
      <c r="B555" s="13"/>
      <c r="F555" s="13"/>
      <c r="I555" s="10"/>
    </row>
    <row r="556" spans="1:10" ht="15.75" customHeight="1" x14ac:dyDescent="0.25">
      <c r="B556" s="13"/>
      <c r="F556" s="13"/>
      <c r="I556" s="10"/>
    </row>
    <row r="557" spans="1:10" ht="15.75" customHeight="1" x14ac:dyDescent="0.25">
      <c r="B557" s="13"/>
      <c r="F557" s="13"/>
      <c r="I557" s="20"/>
      <c r="J557" s="20"/>
    </row>
    <row r="558" spans="1:10" ht="15.75" customHeight="1" x14ac:dyDescent="0.25">
      <c r="B558" s="13"/>
      <c r="F558" s="13"/>
      <c r="I558" s="10"/>
      <c r="J558" s="10"/>
    </row>
    <row r="559" spans="1:10" ht="15.75" customHeight="1" x14ac:dyDescent="0.25">
      <c r="B559" s="13"/>
      <c r="F559" s="13"/>
      <c r="I559" s="20"/>
      <c r="J559" s="20"/>
    </row>
    <row r="560" spans="1:10" ht="15.75" customHeight="1" x14ac:dyDescent="0.25">
      <c r="B560" s="13"/>
      <c r="F560" s="13"/>
      <c r="I560" s="10"/>
      <c r="J560" s="10"/>
    </row>
    <row r="561" spans="2:10" ht="15.75" customHeight="1" x14ac:dyDescent="0.25">
      <c r="B561" s="13"/>
      <c r="F561" s="13"/>
      <c r="I561" s="20"/>
      <c r="J561" s="20"/>
    </row>
    <row r="562" spans="2:10" ht="15.75" customHeight="1" x14ac:dyDescent="0.25">
      <c r="B562" s="13"/>
      <c r="F562" s="13"/>
      <c r="I562" s="10"/>
      <c r="J562" s="10"/>
    </row>
    <row r="563" spans="2:10" ht="15.75" customHeight="1" x14ac:dyDescent="0.25">
      <c r="B563" s="13"/>
      <c r="F563" s="13"/>
      <c r="I563" s="10"/>
    </row>
    <row r="564" spans="2:10" ht="15.75" customHeight="1" x14ac:dyDescent="0.25">
      <c r="B564" s="13"/>
      <c r="F564" s="13"/>
      <c r="I564" s="10"/>
    </row>
    <row r="565" spans="2:10" ht="15.75" customHeight="1" x14ac:dyDescent="0.25">
      <c r="B565" s="13"/>
      <c r="F565" s="13"/>
      <c r="I565" s="10"/>
    </row>
    <row r="566" spans="2:10" ht="15.75" customHeight="1" x14ac:dyDescent="0.25">
      <c r="B566" s="13"/>
      <c r="F566" s="13"/>
      <c r="I566" s="10"/>
    </row>
    <row r="567" spans="2:10" ht="15.75" customHeight="1" x14ac:dyDescent="0.25">
      <c r="B567" s="13"/>
      <c r="F567" s="13"/>
      <c r="I567" s="10"/>
    </row>
    <row r="568" spans="2:10" ht="15.75" customHeight="1" x14ac:dyDescent="0.25">
      <c r="B568" s="13"/>
      <c r="F568" s="13"/>
      <c r="I568" s="10"/>
    </row>
    <row r="569" spans="2:10" ht="15.75" customHeight="1" x14ac:dyDescent="0.25">
      <c r="B569" s="13"/>
      <c r="F569" s="13"/>
      <c r="I569" s="20"/>
      <c r="J569" s="20"/>
    </row>
    <row r="570" spans="2:10" ht="15.75" customHeight="1" x14ac:dyDescent="0.25">
      <c r="B570" s="13"/>
      <c r="F570" s="13"/>
      <c r="I570" s="10"/>
      <c r="J570" s="10"/>
    </row>
    <row r="571" spans="2:10" ht="15.75" customHeight="1" x14ac:dyDescent="0.25">
      <c r="B571" s="13"/>
      <c r="F571" s="13"/>
      <c r="I571" s="20"/>
      <c r="J571" s="20"/>
    </row>
    <row r="572" spans="2:10" ht="15.75" customHeight="1" x14ac:dyDescent="0.25">
      <c r="B572" s="13"/>
      <c r="F572" s="13"/>
      <c r="I572" s="10"/>
      <c r="J572" s="10"/>
    </row>
    <row r="573" spans="2:10" ht="15.75" customHeight="1" x14ac:dyDescent="0.25">
      <c r="B573" s="13"/>
      <c r="F573" s="13"/>
      <c r="I573" s="20"/>
      <c r="J573" s="20"/>
    </row>
    <row r="574" spans="2:10" ht="15.75" customHeight="1" x14ac:dyDescent="0.25">
      <c r="B574" s="13"/>
      <c r="F574" s="13"/>
      <c r="I574" s="10"/>
      <c r="J574" s="10"/>
    </row>
    <row r="575" spans="2:10" ht="15.75" customHeight="1" x14ac:dyDescent="0.25">
      <c r="B575" s="13"/>
      <c r="F575" s="13"/>
      <c r="I575" s="10"/>
    </row>
    <row r="576" spans="2:10" ht="15.75" customHeight="1" x14ac:dyDescent="0.25">
      <c r="B576" s="13"/>
      <c r="F576" s="13"/>
      <c r="I576" s="10"/>
    </row>
    <row r="577" spans="1:10" ht="15.75" customHeight="1" x14ac:dyDescent="0.25">
      <c r="B577" s="13"/>
      <c r="F577" s="13"/>
      <c r="I577" s="10"/>
    </row>
    <row r="578" spans="1:10" ht="15.75" customHeight="1" x14ac:dyDescent="0.25">
      <c r="B578" s="13"/>
      <c r="F578" s="13"/>
      <c r="I578" s="10"/>
    </row>
    <row r="579" spans="1:10" ht="15.75" customHeight="1" x14ac:dyDescent="0.25">
      <c r="B579" s="13"/>
      <c r="F579" s="13"/>
      <c r="I579" s="10"/>
    </row>
    <row r="580" spans="1:10" ht="15.75" customHeight="1" x14ac:dyDescent="0.25">
      <c r="B580" s="13"/>
      <c r="F580" s="13"/>
      <c r="I580" s="10"/>
    </row>
    <row r="581" spans="1:10" ht="15.75" customHeight="1" x14ac:dyDescent="0.25">
      <c r="B581" s="13"/>
      <c r="F581" s="13"/>
      <c r="I581" s="20"/>
      <c r="J581" s="20"/>
    </row>
    <row r="582" spans="1:10" ht="15.75" customHeight="1" x14ac:dyDescent="0.25">
      <c r="B582" s="13"/>
      <c r="F582" s="13"/>
      <c r="I582" s="10"/>
      <c r="J582" s="10"/>
    </row>
    <row r="583" spans="1:10" ht="15.75" customHeight="1" x14ac:dyDescent="0.25">
      <c r="B583" s="13"/>
      <c r="F583" s="13"/>
      <c r="I583" s="20"/>
      <c r="J583" s="20"/>
    </row>
    <row r="584" spans="1:10" ht="15.75" customHeight="1" x14ac:dyDescent="0.25">
      <c r="B584" s="13"/>
      <c r="F584" s="13"/>
      <c r="I584" s="10"/>
      <c r="J584" s="10"/>
    </row>
    <row r="585" spans="1:10" ht="15.75" customHeight="1" x14ac:dyDescent="0.25">
      <c r="B585" s="13"/>
      <c r="F585" s="13"/>
      <c r="I585" s="20"/>
      <c r="J585" s="20"/>
    </row>
    <row r="586" spans="1:10" ht="15.75" customHeight="1" x14ac:dyDescent="0.25">
      <c r="A586" s="11" t="s">
        <v>114</v>
      </c>
      <c r="B586" s="13"/>
      <c r="F586" s="13"/>
      <c r="I586" s="10"/>
      <c r="J586" s="10"/>
    </row>
    <row r="587" spans="1:10" ht="15.75" customHeight="1" x14ac:dyDescent="0.25">
      <c r="B587" s="13"/>
      <c r="F587" s="13"/>
    </row>
    <row r="588" spans="1:10" ht="15.75" customHeight="1" x14ac:dyDescent="0.25">
      <c r="B588" s="13"/>
      <c r="F588" s="13"/>
      <c r="I588" s="10"/>
    </row>
    <row r="589" spans="1:10" ht="15.75" customHeight="1" x14ac:dyDescent="0.25">
      <c r="B589" s="13"/>
      <c r="F589" s="13"/>
      <c r="I589" s="10"/>
    </row>
    <row r="590" spans="1:10" ht="15.75" customHeight="1" x14ac:dyDescent="0.25">
      <c r="B590" s="13"/>
      <c r="F590" s="13"/>
      <c r="I590" s="10"/>
    </row>
    <row r="591" spans="1:10" ht="15.75" customHeight="1" x14ac:dyDescent="0.25">
      <c r="B591" s="13"/>
      <c r="F591" s="13"/>
      <c r="I591" s="10"/>
    </row>
    <row r="592" spans="1:10" ht="15.75" customHeight="1" x14ac:dyDescent="0.25">
      <c r="B592" s="13"/>
      <c r="F592" s="13"/>
      <c r="I592" s="10"/>
    </row>
    <row r="593" spans="2:10" ht="15.75" customHeight="1" x14ac:dyDescent="0.25">
      <c r="B593" s="13"/>
      <c r="F593" s="13"/>
      <c r="I593" s="10"/>
    </row>
    <row r="594" spans="2:10" ht="15.75" customHeight="1" x14ac:dyDescent="0.25">
      <c r="B594" s="13"/>
      <c r="F594" s="13"/>
      <c r="I594" s="20"/>
      <c r="J594" s="20"/>
    </row>
    <row r="595" spans="2:10" ht="15.75" customHeight="1" x14ac:dyDescent="0.25">
      <c r="B595" s="13"/>
      <c r="F595" s="13"/>
      <c r="I595" s="20"/>
      <c r="J595" s="20"/>
    </row>
    <row r="596" spans="2:10" ht="15.75" customHeight="1" x14ac:dyDescent="0.25">
      <c r="B596" s="13"/>
      <c r="F596" s="13"/>
      <c r="I596" s="20"/>
      <c r="J596" s="20"/>
    </row>
    <row r="597" spans="2:10" ht="15.75" customHeight="1" x14ac:dyDescent="0.25">
      <c r="B597" s="13"/>
      <c r="F597" s="13"/>
      <c r="I597" s="20"/>
      <c r="J597" s="20"/>
    </row>
    <row r="598" spans="2:10" ht="15.75" customHeight="1" x14ac:dyDescent="0.25">
      <c r="B598" s="13"/>
      <c r="F598" s="13"/>
      <c r="I598" s="20"/>
      <c r="J598" s="20"/>
    </row>
    <row r="599" spans="2:10" ht="15.75" customHeight="1" x14ac:dyDescent="0.25">
      <c r="B599" s="13"/>
      <c r="F599" s="13"/>
      <c r="I599" s="20"/>
      <c r="J599" s="20"/>
    </row>
    <row r="600" spans="2:10" ht="15.75" customHeight="1" x14ac:dyDescent="0.25">
      <c r="B600" s="13"/>
      <c r="F600" s="13"/>
      <c r="I600" s="10"/>
    </row>
    <row r="601" spans="2:10" ht="15.75" customHeight="1" x14ac:dyDescent="0.25">
      <c r="B601" s="13"/>
      <c r="F601" s="13"/>
      <c r="I601" s="10"/>
    </row>
    <row r="602" spans="2:10" ht="15.75" customHeight="1" x14ac:dyDescent="0.25">
      <c r="B602" s="13"/>
      <c r="F602" s="13"/>
      <c r="I602" s="10"/>
    </row>
    <row r="603" spans="2:10" ht="15.75" customHeight="1" x14ac:dyDescent="0.25">
      <c r="B603" s="13"/>
      <c r="F603" s="13"/>
      <c r="I603" s="10"/>
    </row>
    <row r="604" spans="2:10" ht="15.75" customHeight="1" x14ac:dyDescent="0.25">
      <c r="B604" s="13"/>
      <c r="F604" s="13"/>
      <c r="I604" s="10"/>
    </row>
    <row r="605" spans="2:10" ht="15.75" customHeight="1" x14ac:dyDescent="0.25">
      <c r="B605" s="13"/>
      <c r="F605" s="13"/>
      <c r="I605" s="10"/>
    </row>
    <row r="606" spans="2:10" ht="15.75" customHeight="1" x14ac:dyDescent="0.25">
      <c r="B606" s="13"/>
      <c r="F606" s="13"/>
      <c r="I606" s="20"/>
      <c r="J606" s="20"/>
    </row>
    <row r="607" spans="2:10" ht="15.75" customHeight="1" x14ac:dyDescent="0.25">
      <c r="B607" s="13"/>
      <c r="F607" s="13"/>
      <c r="I607" s="20"/>
      <c r="J607" s="20"/>
    </row>
    <row r="608" spans="2:10" ht="15.75" customHeight="1" x14ac:dyDescent="0.25">
      <c r="B608" s="13"/>
      <c r="F608" s="13"/>
      <c r="I608" s="20"/>
      <c r="J608" s="20"/>
    </row>
    <row r="609" spans="1:10" ht="15.75" customHeight="1" x14ac:dyDescent="0.25">
      <c r="B609" s="13"/>
      <c r="F609" s="13"/>
      <c r="I609" s="20"/>
      <c r="J609" s="20"/>
    </row>
    <row r="610" spans="1:10" ht="15.75" customHeight="1" x14ac:dyDescent="0.25">
      <c r="B610" s="13"/>
      <c r="F610" s="13"/>
      <c r="I610" s="20"/>
      <c r="J610" s="20"/>
    </row>
    <row r="611" spans="1:10" ht="15.75" customHeight="1" x14ac:dyDescent="0.25">
      <c r="B611" s="13"/>
      <c r="F611" s="13"/>
      <c r="I611" s="20"/>
      <c r="J611" s="20"/>
    </row>
    <row r="612" spans="1:10" ht="15.75" customHeight="1" x14ac:dyDescent="0.25">
      <c r="B612" s="13"/>
      <c r="F612" s="13"/>
      <c r="I612" s="10"/>
    </row>
    <row r="613" spans="1:10" ht="15.75" customHeight="1" x14ac:dyDescent="0.25">
      <c r="B613" s="13"/>
      <c r="F613" s="13"/>
      <c r="I613" s="10"/>
    </row>
    <row r="614" spans="1:10" ht="15.75" customHeight="1" x14ac:dyDescent="0.25">
      <c r="B614" s="13"/>
      <c r="F614" s="13"/>
      <c r="I614" s="10"/>
    </row>
    <row r="615" spans="1:10" ht="15.75" customHeight="1" x14ac:dyDescent="0.25">
      <c r="B615" s="13"/>
      <c r="F615" s="13"/>
      <c r="I615" s="10"/>
    </row>
    <row r="616" spans="1:10" ht="15.75" customHeight="1" x14ac:dyDescent="0.25">
      <c r="B616" s="13"/>
      <c r="F616" s="13"/>
      <c r="I616" s="10"/>
    </row>
    <row r="617" spans="1:10" ht="15.75" customHeight="1" x14ac:dyDescent="0.25">
      <c r="B617" s="13"/>
      <c r="F617" s="13"/>
      <c r="I617" s="10"/>
    </row>
    <row r="618" spans="1:10" ht="15.75" customHeight="1" x14ac:dyDescent="0.25">
      <c r="B618" s="13"/>
      <c r="F618" s="13"/>
      <c r="I618" s="20"/>
      <c r="J618" s="20"/>
    </row>
    <row r="619" spans="1:10" ht="15.75" customHeight="1" x14ac:dyDescent="0.25">
      <c r="B619" s="13"/>
      <c r="F619" s="13"/>
      <c r="I619" s="20"/>
      <c r="J619" s="20"/>
    </row>
    <row r="620" spans="1:10" ht="15.75" customHeight="1" x14ac:dyDescent="0.25">
      <c r="B620" s="13"/>
      <c r="F620" s="13"/>
      <c r="I620" s="20"/>
      <c r="J620" s="20"/>
    </row>
    <row r="621" spans="1:10" ht="15.75" customHeight="1" x14ac:dyDescent="0.25">
      <c r="B621" s="13"/>
      <c r="F621" s="13"/>
      <c r="I621" s="20"/>
      <c r="J621" s="20"/>
    </row>
    <row r="622" spans="1:10" ht="15.75" customHeight="1" x14ac:dyDescent="0.25">
      <c r="A622" s="11" t="s">
        <v>115</v>
      </c>
      <c r="B622" s="13"/>
      <c r="F622" s="13"/>
      <c r="I622" s="20"/>
      <c r="J622" s="20"/>
    </row>
    <row r="623" spans="1:10" ht="15.75" customHeight="1" x14ac:dyDescent="0.25">
      <c r="B623" s="13"/>
      <c r="F623" s="13"/>
      <c r="I623" s="20"/>
      <c r="J623" s="20"/>
    </row>
    <row r="624" spans="1:10" ht="15.75" customHeight="1" x14ac:dyDescent="0.25">
      <c r="B624" s="13"/>
      <c r="F624" s="13"/>
      <c r="I624" s="10"/>
    </row>
    <row r="625" spans="2:10" ht="15.75" customHeight="1" x14ac:dyDescent="0.25">
      <c r="B625" s="13"/>
      <c r="F625" s="13"/>
      <c r="I625" s="10"/>
    </row>
    <row r="626" spans="2:10" ht="15.75" customHeight="1" x14ac:dyDescent="0.25">
      <c r="B626" s="13"/>
      <c r="F626" s="13"/>
      <c r="I626" s="10"/>
    </row>
    <row r="627" spans="2:10" ht="15.75" customHeight="1" x14ac:dyDescent="0.25">
      <c r="B627" s="13"/>
      <c r="F627" s="13"/>
      <c r="I627" s="10"/>
    </row>
    <row r="628" spans="2:10" ht="15.75" customHeight="1" x14ac:dyDescent="0.25">
      <c r="B628" s="13"/>
      <c r="F628" s="13"/>
      <c r="I628" s="10"/>
    </row>
    <row r="629" spans="2:10" ht="15.75" customHeight="1" x14ac:dyDescent="0.25">
      <c r="B629" s="13"/>
      <c r="F629" s="13"/>
      <c r="I629" s="10"/>
    </row>
    <row r="630" spans="2:10" ht="15.75" customHeight="1" x14ac:dyDescent="0.25">
      <c r="B630" s="13"/>
      <c r="F630" s="13"/>
      <c r="I630" s="20"/>
      <c r="J630" s="20"/>
    </row>
    <row r="631" spans="2:10" ht="15.75" customHeight="1" x14ac:dyDescent="0.25">
      <c r="B631" s="13"/>
      <c r="F631" s="13"/>
      <c r="I631" s="20"/>
      <c r="J631" s="20"/>
    </row>
    <row r="632" spans="2:10" ht="15.75" customHeight="1" x14ac:dyDescent="0.25">
      <c r="B632" s="13"/>
      <c r="F632" s="13"/>
      <c r="I632" s="20"/>
      <c r="J632" s="20"/>
    </row>
    <row r="633" spans="2:10" ht="15.75" customHeight="1" x14ac:dyDescent="0.25">
      <c r="B633" s="13"/>
      <c r="F633" s="13"/>
      <c r="I633" s="20"/>
      <c r="J633" s="20"/>
    </row>
    <row r="634" spans="2:10" ht="15.75" customHeight="1" x14ac:dyDescent="0.25">
      <c r="B634" s="13"/>
      <c r="F634" s="13"/>
      <c r="I634" s="20"/>
      <c r="J634" s="20"/>
    </row>
    <row r="635" spans="2:10" ht="15.75" customHeight="1" x14ac:dyDescent="0.25">
      <c r="B635" s="13"/>
      <c r="F635" s="13"/>
      <c r="I635" s="20"/>
      <c r="J635" s="20"/>
    </row>
    <row r="636" spans="2:10" ht="15.75" customHeight="1" x14ac:dyDescent="0.25">
      <c r="B636" s="13"/>
      <c r="F636" s="13"/>
      <c r="I636" s="10"/>
    </row>
    <row r="637" spans="2:10" ht="15.75" customHeight="1" x14ac:dyDescent="0.25">
      <c r="B637" s="13"/>
      <c r="F637" s="13"/>
      <c r="I637" s="10"/>
    </row>
    <row r="638" spans="2:10" ht="15.75" customHeight="1" x14ac:dyDescent="0.25">
      <c r="B638" s="13"/>
      <c r="F638" s="13"/>
      <c r="I638" s="10"/>
    </row>
    <row r="639" spans="2:10" ht="15.75" customHeight="1" x14ac:dyDescent="0.25">
      <c r="B639" s="13"/>
      <c r="F639" s="13"/>
      <c r="I639" s="10"/>
    </row>
    <row r="640" spans="2:10" ht="15.75" customHeight="1" x14ac:dyDescent="0.25">
      <c r="B640" s="13"/>
      <c r="F640" s="13"/>
      <c r="I640" s="10"/>
    </row>
    <row r="641" spans="2:10" ht="15.75" customHeight="1" x14ac:dyDescent="0.25">
      <c r="B641" s="13"/>
      <c r="F641" s="13"/>
      <c r="I641" s="10"/>
    </row>
    <row r="642" spans="2:10" ht="15.75" customHeight="1" x14ac:dyDescent="0.25">
      <c r="B642" s="13"/>
      <c r="F642" s="13"/>
      <c r="I642" s="20"/>
      <c r="J642" s="20"/>
    </row>
    <row r="643" spans="2:10" ht="15.75" customHeight="1" x14ac:dyDescent="0.25">
      <c r="B643" s="13"/>
      <c r="F643" s="13"/>
      <c r="I643" s="20"/>
      <c r="J643" s="20"/>
    </row>
    <row r="644" spans="2:10" ht="15.75" customHeight="1" x14ac:dyDescent="0.25">
      <c r="B644" s="13"/>
      <c r="F644" s="13"/>
      <c r="I644" s="20"/>
      <c r="J644" s="20"/>
    </row>
    <row r="645" spans="2:10" ht="15.75" customHeight="1" x14ac:dyDescent="0.25">
      <c r="B645" s="13"/>
      <c r="F645" s="13"/>
      <c r="I645" s="20"/>
      <c r="J645" s="20"/>
    </row>
    <row r="646" spans="2:10" ht="15.75" customHeight="1" x14ac:dyDescent="0.25">
      <c r="B646" s="13"/>
      <c r="F646" s="13"/>
      <c r="I646" s="20"/>
      <c r="J646" s="20"/>
    </row>
    <row r="647" spans="2:10" ht="15.75" customHeight="1" x14ac:dyDescent="0.25">
      <c r="B647" s="13"/>
      <c r="F647" s="13"/>
      <c r="I647" s="20"/>
      <c r="J647" s="20"/>
    </row>
    <row r="648" spans="2:10" ht="15.75" customHeight="1" x14ac:dyDescent="0.25">
      <c r="B648" s="13"/>
      <c r="F648" s="13"/>
      <c r="I648" s="10"/>
    </row>
    <row r="649" spans="2:10" ht="15.75" customHeight="1" x14ac:dyDescent="0.25">
      <c r="B649" s="13"/>
      <c r="F649" s="13"/>
      <c r="I649" s="10"/>
    </row>
    <row r="650" spans="2:10" ht="15.75" customHeight="1" x14ac:dyDescent="0.25">
      <c r="B650" s="13"/>
      <c r="F650" s="13"/>
      <c r="I650" s="10"/>
    </row>
    <row r="651" spans="2:10" ht="15.75" customHeight="1" x14ac:dyDescent="0.25">
      <c r="B651" s="13"/>
      <c r="F651" s="13"/>
      <c r="I651" s="10"/>
    </row>
    <row r="652" spans="2:10" ht="15.75" customHeight="1" x14ac:dyDescent="0.25">
      <c r="B652" s="13"/>
      <c r="F652" s="13"/>
      <c r="I652" s="10"/>
    </row>
    <row r="653" spans="2:10" ht="15.75" customHeight="1" x14ac:dyDescent="0.25">
      <c r="B653" s="13"/>
      <c r="F653" s="13"/>
      <c r="I653" s="10"/>
    </row>
    <row r="654" spans="2:10" ht="15.75" customHeight="1" x14ac:dyDescent="0.25">
      <c r="B654" s="13"/>
      <c r="F654" s="13"/>
      <c r="I654" s="20"/>
      <c r="J654" s="20"/>
    </row>
    <row r="655" spans="2:10" ht="15.75" customHeight="1" x14ac:dyDescent="0.25">
      <c r="B655" s="13"/>
      <c r="F655" s="13"/>
      <c r="I655" s="20"/>
      <c r="J655" s="20"/>
    </row>
    <row r="656" spans="2:10" ht="15.75" customHeight="1" x14ac:dyDescent="0.25">
      <c r="B656" s="13"/>
      <c r="F656" s="13"/>
      <c r="I656" s="20"/>
      <c r="J656" s="20"/>
    </row>
    <row r="657" spans="1:10" ht="15.75" customHeight="1" x14ac:dyDescent="0.25">
      <c r="B657" s="13"/>
      <c r="F657" s="13"/>
      <c r="I657" s="20"/>
      <c r="J657" s="20"/>
    </row>
    <row r="658" spans="1:10" ht="15.75" customHeight="1" x14ac:dyDescent="0.25">
      <c r="A658" s="11" t="s">
        <v>116</v>
      </c>
      <c r="B658" s="13"/>
      <c r="F658" s="13"/>
      <c r="I658" s="20"/>
      <c r="J658" s="20"/>
    </row>
    <row r="659" spans="1:10" ht="15.75" customHeight="1" x14ac:dyDescent="0.25">
      <c r="B659" s="13"/>
      <c r="F659" s="13"/>
      <c r="I659" s="20"/>
      <c r="J659" s="20"/>
    </row>
    <row r="660" spans="1:10" ht="15.75" customHeight="1" x14ac:dyDescent="0.25">
      <c r="B660" s="13"/>
      <c r="F660" s="13"/>
      <c r="I660" s="10"/>
    </row>
    <row r="661" spans="1:10" ht="15.75" customHeight="1" x14ac:dyDescent="0.25">
      <c r="B661" s="13"/>
      <c r="F661" s="13"/>
      <c r="I661" s="10"/>
    </row>
    <row r="662" spans="1:10" ht="15.75" customHeight="1" x14ac:dyDescent="0.25">
      <c r="B662" s="13"/>
      <c r="F662" s="13"/>
      <c r="I662" s="10"/>
    </row>
    <row r="663" spans="1:10" ht="15.75" customHeight="1" x14ac:dyDescent="0.25">
      <c r="B663" s="13"/>
      <c r="F663" s="13"/>
      <c r="I663" s="10"/>
    </row>
    <row r="664" spans="1:10" ht="15.75" customHeight="1" x14ac:dyDescent="0.25">
      <c r="B664" s="13"/>
      <c r="F664" s="13"/>
      <c r="I664" s="10"/>
    </row>
    <row r="665" spans="1:10" ht="15.75" customHeight="1" x14ac:dyDescent="0.25">
      <c r="B665" s="13"/>
      <c r="F665" s="13"/>
      <c r="I665" s="10"/>
    </row>
    <row r="666" spans="1:10" ht="15.75" customHeight="1" x14ac:dyDescent="0.25">
      <c r="B666" s="13"/>
      <c r="F666" s="13"/>
      <c r="I666" s="20"/>
      <c r="J666" s="20"/>
    </row>
    <row r="667" spans="1:10" ht="15.75" customHeight="1" x14ac:dyDescent="0.25">
      <c r="B667" s="13"/>
      <c r="F667" s="13"/>
      <c r="I667" s="20"/>
      <c r="J667" s="20"/>
    </row>
    <row r="668" spans="1:10" ht="15.75" customHeight="1" x14ac:dyDescent="0.25">
      <c r="B668" s="13"/>
      <c r="F668" s="13"/>
      <c r="I668" s="20"/>
      <c r="J668" s="20"/>
    </row>
    <row r="669" spans="1:10" ht="15.75" customHeight="1" x14ac:dyDescent="0.25">
      <c r="B669" s="13"/>
      <c r="F669" s="13"/>
      <c r="I669" s="20"/>
      <c r="J669" s="20"/>
    </row>
    <row r="670" spans="1:10" ht="15.75" customHeight="1" x14ac:dyDescent="0.25">
      <c r="B670" s="13"/>
      <c r="F670" s="13"/>
      <c r="I670" s="20"/>
      <c r="J670" s="20"/>
    </row>
    <row r="671" spans="1:10" ht="15.75" customHeight="1" x14ac:dyDescent="0.25">
      <c r="B671" s="13"/>
      <c r="F671" s="13"/>
      <c r="I671" s="20"/>
      <c r="J671" s="20"/>
    </row>
    <row r="672" spans="1:10" ht="15.75" customHeight="1" x14ac:dyDescent="0.25">
      <c r="B672" s="13"/>
      <c r="F672" s="13"/>
      <c r="I672" s="10"/>
    </row>
    <row r="673" spans="2:10" ht="15.75" customHeight="1" x14ac:dyDescent="0.25">
      <c r="B673" s="13"/>
      <c r="F673" s="13"/>
      <c r="I673" s="10"/>
    </row>
    <row r="674" spans="2:10" ht="15.75" customHeight="1" x14ac:dyDescent="0.25">
      <c r="B674" s="13"/>
      <c r="F674" s="13"/>
      <c r="I674" s="10"/>
    </row>
    <row r="675" spans="2:10" ht="15.75" customHeight="1" x14ac:dyDescent="0.25">
      <c r="B675" s="13"/>
      <c r="F675" s="13"/>
      <c r="I675" s="10"/>
    </row>
    <row r="676" spans="2:10" ht="15.75" customHeight="1" x14ac:dyDescent="0.25">
      <c r="B676" s="13"/>
      <c r="F676" s="13"/>
      <c r="I676" s="10"/>
    </row>
    <row r="677" spans="2:10" ht="15.75" customHeight="1" x14ac:dyDescent="0.25">
      <c r="B677" s="13"/>
      <c r="F677" s="13"/>
      <c r="I677" s="10"/>
    </row>
    <row r="678" spans="2:10" ht="15.75" customHeight="1" x14ac:dyDescent="0.25">
      <c r="B678" s="13"/>
      <c r="F678" s="13"/>
      <c r="I678" s="20"/>
      <c r="J678" s="20"/>
    </row>
    <row r="679" spans="2:10" ht="15.75" customHeight="1" x14ac:dyDescent="0.25">
      <c r="B679" s="13"/>
      <c r="F679" s="13"/>
      <c r="I679" s="20"/>
      <c r="J679" s="20"/>
    </row>
    <row r="680" spans="2:10" ht="15.75" customHeight="1" x14ac:dyDescent="0.25">
      <c r="B680" s="13"/>
      <c r="F680" s="13"/>
      <c r="I680" s="20"/>
      <c r="J680" s="20"/>
    </row>
    <row r="681" spans="2:10" ht="15.75" customHeight="1" x14ac:dyDescent="0.25">
      <c r="B681" s="13"/>
      <c r="F681" s="13"/>
      <c r="I681" s="20"/>
      <c r="J681" s="20"/>
    </row>
    <row r="682" spans="2:10" ht="15.75" customHeight="1" x14ac:dyDescent="0.25">
      <c r="B682" s="13"/>
      <c r="F682" s="13"/>
      <c r="I682" s="20"/>
      <c r="J682" s="20"/>
    </row>
    <row r="683" spans="2:10" ht="15.75" customHeight="1" x14ac:dyDescent="0.25">
      <c r="B683" s="13"/>
      <c r="F683" s="13"/>
      <c r="I683" s="20"/>
      <c r="J683" s="20"/>
    </row>
    <row r="684" spans="2:10" ht="15.75" customHeight="1" x14ac:dyDescent="0.25">
      <c r="B684" s="13"/>
      <c r="F684" s="13"/>
      <c r="I684" s="10"/>
    </row>
    <row r="685" spans="2:10" ht="15.75" customHeight="1" x14ac:dyDescent="0.25">
      <c r="B685" s="13"/>
      <c r="F685" s="13"/>
      <c r="I685" s="10"/>
    </row>
    <row r="686" spans="2:10" ht="15.75" customHeight="1" x14ac:dyDescent="0.25">
      <c r="B686" s="13"/>
      <c r="F686" s="13"/>
      <c r="I686" s="10"/>
    </row>
    <row r="687" spans="2:10" ht="15.75" customHeight="1" x14ac:dyDescent="0.25">
      <c r="B687" s="13"/>
      <c r="F687" s="13"/>
      <c r="I687" s="10"/>
    </row>
    <row r="688" spans="2:10" ht="15.75" customHeight="1" x14ac:dyDescent="0.25">
      <c r="B688" s="13"/>
      <c r="F688" s="13"/>
      <c r="I688" s="10"/>
    </row>
    <row r="689" spans="1:10" ht="15.75" customHeight="1" x14ac:dyDescent="0.25">
      <c r="B689" s="13"/>
      <c r="F689" s="13"/>
      <c r="I689" s="10"/>
    </row>
    <row r="690" spans="1:10" ht="15.75" customHeight="1" x14ac:dyDescent="0.25">
      <c r="B690" s="13"/>
      <c r="F690" s="13"/>
      <c r="I690" s="20"/>
      <c r="J690" s="20"/>
    </row>
    <row r="691" spans="1:10" ht="15.75" customHeight="1" x14ac:dyDescent="0.25">
      <c r="B691" s="13"/>
      <c r="F691" s="13"/>
      <c r="I691" s="20"/>
      <c r="J691" s="20"/>
    </row>
    <row r="692" spans="1:10" ht="15.75" customHeight="1" x14ac:dyDescent="0.25">
      <c r="B692" s="13"/>
      <c r="F692" s="13"/>
      <c r="I692" s="20"/>
      <c r="J692" s="20"/>
    </row>
    <row r="693" spans="1:10" ht="15.75" customHeight="1" x14ac:dyDescent="0.25">
      <c r="B693" s="13"/>
      <c r="F693" s="13"/>
      <c r="I693" s="20"/>
      <c r="J693" s="20"/>
    </row>
    <row r="694" spans="1:10" ht="15.75" customHeight="1" x14ac:dyDescent="0.25">
      <c r="A694" s="11" t="s">
        <v>117</v>
      </c>
      <c r="B694" s="13"/>
      <c r="F694" s="13"/>
      <c r="I694" s="20"/>
      <c r="J694" s="20"/>
    </row>
    <row r="695" spans="1:10" ht="15.75" customHeight="1" x14ac:dyDescent="0.25">
      <c r="B695" s="13"/>
      <c r="F695" s="13"/>
      <c r="I695" s="20"/>
      <c r="J695" s="20"/>
    </row>
    <row r="696" spans="1:10" ht="15.75" customHeight="1" x14ac:dyDescent="0.25">
      <c r="B696" s="13"/>
      <c r="F696" s="13"/>
      <c r="I696" s="10"/>
    </row>
    <row r="697" spans="1:10" ht="15.75" customHeight="1" x14ac:dyDescent="0.25">
      <c r="B697" s="13"/>
      <c r="F697" s="13"/>
      <c r="I697" s="10"/>
    </row>
    <row r="698" spans="1:10" ht="15.75" customHeight="1" x14ac:dyDescent="0.25">
      <c r="B698" s="13"/>
      <c r="F698" s="13"/>
      <c r="I698" s="10"/>
    </row>
    <row r="699" spans="1:10" ht="15.75" customHeight="1" x14ac:dyDescent="0.25">
      <c r="B699" s="13"/>
      <c r="F699" s="13"/>
      <c r="I699" s="10"/>
    </row>
    <row r="700" spans="1:10" ht="15.75" customHeight="1" x14ac:dyDescent="0.25">
      <c r="B700" s="13"/>
      <c r="F700" s="13"/>
      <c r="I700" s="10"/>
    </row>
    <row r="701" spans="1:10" ht="15.75" customHeight="1" x14ac:dyDescent="0.25">
      <c r="B701" s="13"/>
      <c r="F701" s="13"/>
      <c r="I701" s="10"/>
    </row>
    <row r="702" spans="1:10" ht="15.75" customHeight="1" x14ac:dyDescent="0.25">
      <c r="B702" s="13"/>
      <c r="F702" s="13"/>
      <c r="I702" s="20"/>
      <c r="J702" s="20"/>
    </row>
    <row r="703" spans="1:10" ht="15.75" customHeight="1" x14ac:dyDescent="0.25">
      <c r="B703" s="13"/>
      <c r="F703" s="13"/>
      <c r="I703" s="20"/>
      <c r="J703" s="20"/>
    </row>
    <row r="704" spans="1:10" ht="15.75" customHeight="1" x14ac:dyDescent="0.25">
      <c r="B704" s="13"/>
      <c r="F704" s="13"/>
      <c r="I704" s="20"/>
      <c r="J704" s="20"/>
    </row>
    <row r="705" spans="2:10" ht="15.75" customHeight="1" x14ac:dyDescent="0.25">
      <c r="B705" s="13"/>
      <c r="F705" s="13"/>
      <c r="I705" s="20"/>
      <c r="J705" s="20"/>
    </row>
    <row r="706" spans="2:10" ht="15.75" customHeight="1" x14ac:dyDescent="0.25">
      <c r="B706" s="13"/>
      <c r="F706" s="13"/>
      <c r="I706" s="20"/>
      <c r="J706" s="20"/>
    </row>
    <row r="707" spans="2:10" ht="15.75" customHeight="1" x14ac:dyDescent="0.25">
      <c r="B707" s="13"/>
      <c r="F707" s="13"/>
      <c r="I707" s="20"/>
      <c r="J707" s="20"/>
    </row>
    <row r="708" spans="2:10" ht="15.75" customHeight="1" x14ac:dyDescent="0.25">
      <c r="B708" s="13"/>
      <c r="F708" s="13"/>
      <c r="I708" s="10"/>
    </row>
    <row r="709" spans="2:10" ht="15.75" customHeight="1" x14ac:dyDescent="0.25">
      <c r="B709" s="13"/>
      <c r="F709" s="13"/>
      <c r="I709" s="10"/>
    </row>
    <row r="710" spans="2:10" ht="15.75" customHeight="1" x14ac:dyDescent="0.25">
      <c r="B710" s="13"/>
      <c r="F710" s="13"/>
      <c r="I710" s="10"/>
    </row>
    <row r="711" spans="2:10" ht="15.75" customHeight="1" x14ac:dyDescent="0.25">
      <c r="B711" s="13"/>
      <c r="F711" s="13"/>
      <c r="I711" s="10"/>
    </row>
    <row r="712" spans="2:10" ht="15.75" customHeight="1" x14ac:dyDescent="0.25">
      <c r="B712" s="13"/>
      <c r="F712" s="13"/>
      <c r="I712" s="10"/>
    </row>
    <row r="713" spans="2:10" ht="15.75" customHeight="1" x14ac:dyDescent="0.25">
      <c r="B713" s="13"/>
      <c r="F713" s="13"/>
      <c r="I713" s="10"/>
    </row>
    <row r="714" spans="2:10" ht="15.75" customHeight="1" x14ac:dyDescent="0.25">
      <c r="B714" s="13"/>
      <c r="F714" s="13"/>
      <c r="I714" s="20"/>
      <c r="J714" s="20"/>
    </row>
    <row r="715" spans="2:10" ht="15.75" customHeight="1" x14ac:dyDescent="0.25">
      <c r="B715" s="13"/>
      <c r="F715" s="13"/>
      <c r="I715" s="20"/>
      <c r="J715" s="20"/>
    </row>
    <row r="716" spans="2:10" ht="15.75" customHeight="1" x14ac:dyDescent="0.25">
      <c r="B716" s="13"/>
      <c r="F716" s="13"/>
      <c r="I716" s="20"/>
      <c r="J716" s="20"/>
    </row>
    <row r="717" spans="2:10" ht="15.75" customHeight="1" x14ac:dyDescent="0.25">
      <c r="B717" s="13"/>
      <c r="F717" s="13"/>
      <c r="I717" s="20"/>
      <c r="J717" s="20"/>
    </row>
    <row r="718" spans="2:10" ht="15.75" customHeight="1" x14ac:dyDescent="0.25">
      <c r="B718" s="13"/>
      <c r="F718" s="13"/>
      <c r="I718" s="20"/>
      <c r="J718" s="20"/>
    </row>
    <row r="719" spans="2:10" ht="15.75" customHeight="1" x14ac:dyDescent="0.25">
      <c r="B719" s="13"/>
      <c r="F719" s="13"/>
      <c r="I719" s="20"/>
      <c r="J719" s="20"/>
    </row>
    <row r="720" spans="2:10" ht="15.75" customHeight="1" x14ac:dyDescent="0.25">
      <c r="B720" s="13"/>
      <c r="F720" s="13"/>
      <c r="I720" s="10"/>
    </row>
    <row r="721" spans="1:10" ht="15.75" customHeight="1" x14ac:dyDescent="0.25">
      <c r="B721" s="13"/>
      <c r="F721" s="13"/>
      <c r="I721" s="10"/>
    </row>
    <row r="722" spans="1:10" ht="15.75" customHeight="1" x14ac:dyDescent="0.25">
      <c r="B722" s="13"/>
      <c r="F722" s="13"/>
      <c r="I722" s="10"/>
    </row>
    <row r="723" spans="1:10" ht="15.75" customHeight="1" x14ac:dyDescent="0.25">
      <c r="B723" s="13"/>
      <c r="F723" s="13"/>
      <c r="I723" s="10"/>
    </row>
    <row r="724" spans="1:10" ht="15.75" customHeight="1" x14ac:dyDescent="0.25">
      <c r="B724" s="13"/>
      <c r="F724" s="13"/>
      <c r="I724" s="10"/>
    </row>
    <row r="725" spans="1:10" ht="15.75" customHeight="1" x14ac:dyDescent="0.25">
      <c r="B725" s="13"/>
      <c r="F725" s="13"/>
      <c r="I725" s="10"/>
    </row>
    <row r="726" spans="1:10" ht="15.75" customHeight="1" x14ac:dyDescent="0.25">
      <c r="B726" s="13"/>
      <c r="F726" s="13"/>
      <c r="I726" s="20"/>
      <c r="J726" s="20"/>
    </row>
    <row r="727" spans="1:10" ht="15.75" customHeight="1" x14ac:dyDescent="0.25">
      <c r="B727" s="13"/>
      <c r="F727" s="13"/>
      <c r="I727" s="20"/>
      <c r="J727" s="20"/>
    </row>
    <row r="728" spans="1:10" ht="15.75" customHeight="1" x14ac:dyDescent="0.25">
      <c r="B728" s="13"/>
      <c r="F728" s="13"/>
      <c r="I728" s="20"/>
      <c r="J728" s="20"/>
    </row>
    <row r="729" spans="1:10" ht="15.75" customHeight="1" x14ac:dyDescent="0.25">
      <c r="B729" s="13"/>
      <c r="F729" s="13"/>
      <c r="I729" s="20"/>
      <c r="J729" s="20"/>
    </row>
    <row r="730" spans="1:10" ht="15.75" customHeight="1" x14ac:dyDescent="0.25">
      <c r="B730" s="13"/>
      <c r="F730" s="13"/>
      <c r="I730" s="20"/>
      <c r="J730" s="20"/>
    </row>
    <row r="731" spans="1:10" ht="15.75" customHeight="1" x14ac:dyDescent="0.25">
      <c r="A731" s="11" t="s">
        <v>114</v>
      </c>
      <c r="B731" s="13"/>
      <c r="F731" s="13"/>
      <c r="I731" s="20"/>
      <c r="J731" s="20"/>
    </row>
    <row r="732" spans="1:10" ht="15.75" customHeight="1" x14ac:dyDescent="0.25">
      <c r="B732" s="13"/>
      <c r="F732" s="13"/>
    </row>
    <row r="733" spans="1:10" ht="15.75" customHeight="1" x14ac:dyDescent="0.25">
      <c r="B733" s="13"/>
      <c r="F733" s="13"/>
      <c r="I733" s="10"/>
    </row>
    <row r="734" spans="1:10" ht="15.75" customHeight="1" x14ac:dyDescent="0.25">
      <c r="B734" s="13"/>
      <c r="F734" s="13"/>
      <c r="I734" s="10"/>
    </row>
    <row r="735" spans="1:10" ht="15.75" customHeight="1" x14ac:dyDescent="0.25">
      <c r="B735" s="13"/>
      <c r="F735" s="13"/>
      <c r="I735" s="10"/>
    </row>
    <row r="736" spans="1:10" ht="15.75" customHeight="1" x14ac:dyDescent="0.25">
      <c r="B736" s="13"/>
      <c r="F736" s="13"/>
      <c r="I736" s="10"/>
    </row>
    <row r="737" spans="2:9" ht="15.75" customHeight="1" x14ac:dyDescent="0.25">
      <c r="B737" s="13"/>
      <c r="F737" s="13"/>
      <c r="I737" s="10"/>
    </row>
    <row r="738" spans="2:9" ht="15.75" customHeight="1" x14ac:dyDescent="0.25">
      <c r="B738" s="13"/>
      <c r="F738" s="13"/>
      <c r="I738" s="10"/>
    </row>
    <row r="739" spans="2:9" ht="15.75" customHeight="1" x14ac:dyDescent="0.25">
      <c r="B739" s="13"/>
      <c r="F739" s="13"/>
      <c r="I739" s="10"/>
    </row>
    <row r="740" spans="2:9" ht="15.75" customHeight="1" x14ac:dyDescent="0.25">
      <c r="B740" s="13"/>
      <c r="F740" s="13"/>
      <c r="I740" s="10"/>
    </row>
    <row r="741" spans="2:9" ht="15.75" customHeight="1" x14ac:dyDescent="0.25">
      <c r="B741" s="13"/>
      <c r="F741" s="13"/>
      <c r="I741" s="10"/>
    </row>
    <row r="742" spans="2:9" ht="15.75" customHeight="1" x14ac:dyDescent="0.25">
      <c r="B742" s="13"/>
      <c r="F742" s="13"/>
      <c r="I742" s="10"/>
    </row>
    <row r="743" spans="2:9" ht="15.75" customHeight="1" x14ac:dyDescent="0.25">
      <c r="B743" s="13"/>
      <c r="F743" s="13"/>
      <c r="I743" s="10"/>
    </row>
    <row r="744" spans="2:9" ht="15.75" customHeight="1" x14ac:dyDescent="0.25">
      <c r="B744" s="13"/>
      <c r="F744" s="13"/>
      <c r="I744" s="10"/>
    </row>
    <row r="745" spans="2:9" ht="15.75" customHeight="1" x14ac:dyDescent="0.25">
      <c r="B745" s="13"/>
      <c r="F745" s="13"/>
      <c r="I745" s="10"/>
    </row>
    <row r="746" spans="2:9" ht="15.75" customHeight="1" x14ac:dyDescent="0.25">
      <c r="B746" s="13"/>
      <c r="F746" s="13"/>
      <c r="I746" s="10"/>
    </row>
    <row r="747" spans="2:9" ht="15.75" customHeight="1" x14ac:dyDescent="0.25">
      <c r="B747" s="13"/>
      <c r="F747" s="13"/>
      <c r="I747" s="10"/>
    </row>
    <row r="748" spans="2:9" ht="15.75" customHeight="1" x14ac:dyDescent="0.25">
      <c r="B748" s="13"/>
      <c r="F748" s="13"/>
      <c r="I748" s="10"/>
    </row>
    <row r="749" spans="2:9" ht="15.75" customHeight="1" x14ac:dyDescent="0.25">
      <c r="B749" s="13"/>
      <c r="F749" s="13"/>
      <c r="I749" s="10"/>
    </row>
    <row r="750" spans="2:9" ht="15.75" customHeight="1" x14ac:dyDescent="0.25">
      <c r="B750" s="13"/>
      <c r="F750" s="13"/>
      <c r="I750" s="10"/>
    </row>
    <row r="751" spans="2:9" ht="15.75" customHeight="1" x14ac:dyDescent="0.25">
      <c r="B751" s="13"/>
      <c r="F751" s="13"/>
      <c r="I751" s="10"/>
    </row>
    <row r="752" spans="2:9" ht="15.75" customHeight="1" x14ac:dyDescent="0.25">
      <c r="B752" s="13"/>
      <c r="F752" s="13"/>
      <c r="I752" s="10"/>
    </row>
    <row r="753" spans="2:10" ht="15.75" customHeight="1" x14ac:dyDescent="0.25">
      <c r="B753" s="13"/>
      <c r="F753" s="13"/>
      <c r="I753" s="10"/>
    </row>
    <row r="754" spans="2:10" ht="15.75" customHeight="1" x14ac:dyDescent="0.25">
      <c r="B754" s="13"/>
      <c r="F754" s="13"/>
      <c r="I754" s="10"/>
    </row>
    <row r="755" spans="2:10" ht="15.75" customHeight="1" x14ac:dyDescent="0.25">
      <c r="B755" s="13"/>
      <c r="F755" s="13"/>
      <c r="I755" s="10"/>
    </row>
    <row r="756" spans="2:10" ht="15.75" customHeight="1" x14ac:dyDescent="0.25">
      <c r="B756" s="13"/>
      <c r="F756" s="13"/>
      <c r="I756" s="10"/>
    </row>
    <row r="757" spans="2:10" ht="15.75" customHeight="1" x14ac:dyDescent="0.25">
      <c r="B757" s="13"/>
      <c r="F757" s="13"/>
      <c r="I757" s="20"/>
      <c r="J757" s="20"/>
    </row>
    <row r="758" spans="2:10" ht="15.75" customHeight="1" x14ac:dyDescent="0.25">
      <c r="B758" s="13"/>
      <c r="F758" s="13"/>
      <c r="I758" s="20"/>
      <c r="J758" s="20"/>
    </row>
    <row r="759" spans="2:10" ht="15.75" customHeight="1" x14ac:dyDescent="0.25">
      <c r="B759" s="13"/>
      <c r="F759" s="13"/>
      <c r="I759" s="20"/>
      <c r="J759" s="20"/>
    </row>
    <row r="760" spans="2:10" ht="15.75" customHeight="1" x14ac:dyDescent="0.25">
      <c r="B760" s="13"/>
      <c r="F760" s="13"/>
      <c r="I760" s="20"/>
      <c r="J760" s="20"/>
    </row>
    <row r="761" spans="2:10" ht="15.75" customHeight="1" x14ac:dyDescent="0.25">
      <c r="B761" s="13"/>
      <c r="F761" s="13"/>
      <c r="I761" s="20"/>
      <c r="J761" s="20"/>
    </row>
    <row r="762" spans="2:10" ht="15.75" customHeight="1" x14ac:dyDescent="0.25">
      <c r="B762" s="13"/>
      <c r="F762" s="13"/>
      <c r="I762" s="20"/>
      <c r="J762" s="20"/>
    </row>
    <row r="763" spans="2:10" ht="15.75" customHeight="1" x14ac:dyDescent="0.25">
      <c r="B763" s="13"/>
      <c r="F763" s="13"/>
      <c r="I763" s="20"/>
      <c r="J763" s="20"/>
    </row>
    <row r="764" spans="2:10" ht="15.75" customHeight="1" x14ac:dyDescent="0.25">
      <c r="B764" s="13"/>
      <c r="F764" s="13"/>
      <c r="I764" s="20"/>
      <c r="J764" s="20"/>
    </row>
    <row r="765" spans="2:10" ht="15.75" customHeight="1" x14ac:dyDescent="0.25">
      <c r="B765" s="13"/>
      <c r="F765" s="13"/>
      <c r="I765" s="20"/>
      <c r="J765" s="20"/>
    </row>
    <row r="766" spans="2:10" ht="15.75" customHeight="1" x14ac:dyDescent="0.25">
      <c r="B766" s="13"/>
      <c r="F766" s="13"/>
      <c r="I766" s="20"/>
      <c r="J766" s="20"/>
    </row>
    <row r="767" spans="2:10" ht="15.75" customHeight="1" x14ac:dyDescent="0.25">
      <c r="B767" s="13"/>
      <c r="F767" s="13"/>
      <c r="I767" s="20"/>
      <c r="J767" s="20"/>
    </row>
    <row r="768" spans="2:10" ht="15.75" customHeight="1" x14ac:dyDescent="0.25">
      <c r="B768" s="13"/>
      <c r="F768" s="13"/>
      <c r="I768" s="20"/>
      <c r="J768" s="20"/>
    </row>
    <row r="769" spans="2:10" ht="15.75" customHeight="1" x14ac:dyDescent="0.25">
      <c r="B769" s="13"/>
      <c r="F769" s="13"/>
      <c r="I769" s="20"/>
      <c r="J769" s="20"/>
    </row>
    <row r="770" spans="2:10" ht="15.75" customHeight="1" x14ac:dyDescent="0.25">
      <c r="B770" s="13"/>
      <c r="F770" s="13"/>
      <c r="I770" s="20"/>
      <c r="J770" s="20"/>
    </row>
    <row r="771" spans="2:10" ht="15.75" customHeight="1" x14ac:dyDescent="0.25">
      <c r="B771" s="13"/>
      <c r="F771" s="13"/>
      <c r="I771" s="20"/>
      <c r="J771" s="20"/>
    </row>
    <row r="772" spans="2:10" ht="15.75" customHeight="1" x14ac:dyDescent="0.25">
      <c r="B772" s="13"/>
      <c r="F772" s="13"/>
      <c r="I772" s="20"/>
      <c r="J772" s="20"/>
    </row>
    <row r="773" spans="2:10" ht="15.75" customHeight="1" x14ac:dyDescent="0.25">
      <c r="B773" s="13"/>
      <c r="F773" s="13"/>
      <c r="I773" s="20"/>
      <c r="J773" s="20"/>
    </row>
    <row r="774" spans="2:10" ht="15.75" customHeight="1" x14ac:dyDescent="0.25">
      <c r="B774" s="13"/>
      <c r="F774" s="13"/>
      <c r="I774" s="20"/>
      <c r="J774" s="20"/>
    </row>
    <row r="775" spans="2:10" ht="15.75" customHeight="1" x14ac:dyDescent="0.25">
      <c r="B775" s="13"/>
      <c r="F775" s="13"/>
      <c r="I775" s="20"/>
      <c r="J775" s="20"/>
    </row>
    <row r="776" spans="2:10" ht="15.75" customHeight="1" x14ac:dyDescent="0.25">
      <c r="B776" s="13"/>
      <c r="F776" s="13"/>
      <c r="I776" s="20"/>
      <c r="J776" s="20"/>
    </row>
    <row r="777" spans="2:10" ht="15.75" customHeight="1" x14ac:dyDescent="0.25">
      <c r="B777" s="13"/>
      <c r="F777" s="13"/>
      <c r="I777" s="20"/>
      <c r="J777" s="20"/>
    </row>
    <row r="778" spans="2:10" ht="15.75" customHeight="1" x14ac:dyDescent="0.25">
      <c r="B778" s="13"/>
      <c r="F778" s="13"/>
      <c r="I778" s="20"/>
      <c r="J778" s="20"/>
    </row>
    <row r="779" spans="2:10" ht="15.75" customHeight="1" x14ac:dyDescent="0.25">
      <c r="B779" s="13"/>
      <c r="F779" s="13"/>
      <c r="I779" s="20"/>
      <c r="J779" s="20"/>
    </row>
    <row r="780" spans="2:10" ht="15.75" customHeight="1" x14ac:dyDescent="0.25">
      <c r="B780" s="13"/>
      <c r="F780" s="13"/>
      <c r="I780" s="20"/>
      <c r="J780" s="20"/>
    </row>
    <row r="781" spans="2:10" ht="15.75" customHeight="1" x14ac:dyDescent="0.25">
      <c r="B781" s="13"/>
      <c r="F781" s="13"/>
      <c r="I781" s="10"/>
    </row>
    <row r="782" spans="2:10" ht="15.75" customHeight="1" x14ac:dyDescent="0.25">
      <c r="B782" s="13"/>
      <c r="F782" s="13"/>
      <c r="I782" s="10"/>
    </row>
    <row r="783" spans="2:10" ht="15.75" customHeight="1" x14ac:dyDescent="0.25">
      <c r="B783" s="13"/>
      <c r="F783" s="13"/>
      <c r="I783" s="10"/>
    </row>
    <row r="784" spans="2:10" ht="15.75" customHeight="1" x14ac:dyDescent="0.25">
      <c r="B784" s="13"/>
      <c r="F784" s="13"/>
      <c r="I784" s="10"/>
    </row>
    <row r="785" spans="2:9" ht="15.75" customHeight="1" x14ac:dyDescent="0.25">
      <c r="B785" s="13"/>
      <c r="F785" s="13"/>
      <c r="I785" s="10"/>
    </row>
    <row r="786" spans="2:9" ht="15.75" customHeight="1" x14ac:dyDescent="0.25">
      <c r="B786" s="13"/>
      <c r="F786" s="13"/>
      <c r="I786" s="10"/>
    </row>
    <row r="787" spans="2:9" ht="15.75" customHeight="1" x14ac:dyDescent="0.25">
      <c r="B787" s="13"/>
      <c r="F787" s="13"/>
      <c r="I787" s="10"/>
    </row>
    <row r="788" spans="2:9" ht="15.75" customHeight="1" x14ac:dyDescent="0.25">
      <c r="B788" s="13"/>
      <c r="F788" s="13"/>
      <c r="I788" s="10"/>
    </row>
    <row r="789" spans="2:9" ht="15.75" customHeight="1" x14ac:dyDescent="0.25">
      <c r="B789" s="13"/>
      <c r="F789" s="13"/>
      <c r="I789" s="10"/>
    </row>
    <row r="790" spans="2:9" ht="15.75" customHeight="1" x14ac:dyDescent="0.25">
      <c r="B790" s="13"/>
      <c r="F790" s="13"/>
      <c r="I790" s="10"/>
    </row>
    <row r="791" spans="2:9" ht="15.75" customHeight="1" x14ac:dyDescent="0.25">
      <c r="B791" s="13"/>
      <c r="F791" s="13"/>
      <c r="I791" s="10"/>
    </row>
    <row r="792" spans="2:9" ht="15.75" customHeight="1" x14ac:dyDescent="0.25">
      <c r="B792" s="13"/>
      <c r="F792" s="13"/>
      <c r="I792" s="10"/>
    </row>
    <row r="793" spans="2:9" ht="15.75" customHeight="1" x14ac:dyDescent="0.25">
      <c r="B793" s="13"/>
      <c r="F793" s="13"/>
      <c r="I793" s="10"/>
    </row>
    <row r="794" spans="2:9" ht="15.75" customHeight="1" x14ac:dyDescent="0.25">
      <c r="B794" s="13"/>
      <c r="F794" s="13"/>
      <c r="I794" s="10"/>
    </row>
    <row r="795" spans="2:9" ht="15.75" customHeight="1" x14ac:dyDescent="0.25">
      <c r="B795" s="13"/>
      <c r="F795" s="13"/>
      <c r="I795" s="10"/>
    </row>
    <row r="796" spans="2:9" ht="15.75" customHeight="1" x14ac:dyDescent="0.25">
      <c r="B796" s="13"/>
      <c r="F796" s="13"/>
      <c r="I796" s="10"/>
    </row>
    <row r="797" spans="2:9" ht="15.75" customHeight="1" x14ac:dyDescent="0.25">
      <c r="B797" s="13"/>
      <c r="F797" s="13"/>
      <c r="I797" s="10"/>
    </row>
    <row r="798" spans="2:9" ht="15.75" customHeight="1" x14ac:dyDescent="0.25">
      <c r="B798" s="13"/>
      <c r="F798" s="13"/>
      <c r="I798" s="10"/>
    </row>
    <row r="799" spans="2:9" ht="15.75" customHeight="1" x14ac:dyDescent="0.25">
      <c r="B799" s="13"/>
      <c r="F799" s="13"/>
      <c r="I799" s="10"/>
    </row>
    <row r="800" spans="2:9" ht="15.75" customHeight="1" x14ac:dyDescent="0.25">
      <c r="B800" s="13"/>
      <c r="F800" s="13"/>
      <c r="I800" s="10"/>
    </row>
    <row r="801" spans="2:10" ht="15.75" customHeight="1" x14ac:dyDescent="0.25">
      <c r="B801" s="13"/>
      <c r="F801" s="13"/>
      <c r="I801" s="10"/>
    </row>
    <row r="802" spans="2:10" ht="15.75" customHeight="1" x14ac:dyDescent="0.25">
      <c r="B802" s="13"/>
      <c r="F802" s="13"/>
      <c r="I802" s="10"/>
    </row>
    <row r="803" spans="2:10" ht="15.75" customHeight="1" x14ac:dyDescent="0.25">
      <c r="B803" s="13"/>
      <c r="F803" s="13"/>
      <c r="I803" s="10"/>
    </row>
    <row r="804" spans="2:10" ht="15.75" customHeight="1" x14ac:dyDescent="0.25">
      <c r="B804" s="13"/>
      <c r="F804" s="13"/>
      <c r="I804" s="10"/>
    </row>
    <row r="805" spans="2:10" ht="15.75" customHeight="1" x14ac:dyDescent="0.25">
      <c r="B805" s="13"/>
      <c r="F805" s="13"/>
      <c r="I805" s="20"/>
      <c r="J805" s="20"/>
    </row>
    <row r="806" spans="2:10" ht="15.75" customHeight="1" x14ac:dyDescent="0.25">
      <c r="B806" s="13"/>
      <c r="F806" s="13"/>
      <c r="I806" s="20"/>
      <c r="J806" s="20"/>
    </row>
    <row r="807" spans="2:10" ht="15.75" customHeight="1" x14ac:dyDescent="0.25">
      <c r="B807" s="13"/>
      <c r="F807" s="13"/>
      <c r="I807" s="20"/>
      <c r="J807" s="20"/>
    </row>
    <row r="808" spans="2:10" ht="15.75" customHeight="1" x14ac:dyDescent="0.25">
      <c r="B808" s="13"/>
      <c r="F808" s="13"/>
      <c r="I808" s="20"/>
      <c r="J808" s="20"/>
    </row>
    <row r="809" spans="2:10" ht="15.75" customHeight="1" x14ac:dyDescent="0.25">
      <c r="B809" s="13"/>
      <c r="F809" s="13"/>
      <c r="I809" s="20"/>
      <c r="J809" s="20"/>
    </row>
    <row r="810" spans="2:10" ht="15.75" customHeight="1" x14ac:dyDescent="0.25">
      <c r="B810" s="13"/>
      <c r="F810" s="13"/>
      <c r="I810" s="20"/>
      <c r="J810" s="20"/>
    </row>
    <row r="811" spans="2:10" ht="15.75" customHeight="1" x14ac:dyDescent="0.25">
      <c r="B811" s="13"/>
      <c r="F811" s="13"/>
      <c r="I811" s="20"/>
      <c r="J811" s="20"/>
    </row>
    <row r="812" spans="2:10" ht="15.75" customHeight="1" x14ac:dyDescent="0.25">
      <c r="B812" s="13"/>
      <c r="F812" s="13"/>
      <c r="I812" s="20"/>
      <c r="J812" s="20"/>
    </row>
    <row r="813" spans="2:10" ht="15.75" customHeight="1" x14ac:dyDescent="0.25">
      <c r="B813" s="13"/>
      <c r="F813" s="13"/>
      <c r="I813" s="20"/>
      <c r="J813" s="20"/>
    </row>
    <row r="814" spans="2:10" ht="15.75" customHeight="1" x14ac:dyDescent="0.25">
      <c r="B814" s="13"/>
      <c r="F814" s="13"/>
      <c r="I814" s="20"/>
      <c r="J814" s="20"/>
    </row>
    <row r="815" spans="2:10" ht="15.75" customHeight="1" x14ac:dyDescent="0.25">
      <c r="B815" s="13"/>
      <c r="F815" s="13"/>
      <c r="I815" s="20"/>
      <c r="J815" s="20"/>
    </row>
    <row r="816" spans="2:10" ht="15.75" customHeight="1" x14ac:dyDescent="0.25">
      <c r="B816" s="13"/>
      <c r="F816" s="13"/>
      <c r="I816" s="20"/>
      <c r="J816" s="20"/>
    </row>
    <row r="817" spans="2:10" ht="15.75" customHeight="1" x14ac:dyDescent="0.25">
      <c r="B817" s="13"/>
      <c r="F817" s="13"/>
      <c r="I817" s="20"/>
      <c r="J817" s="20"/>
    </row>
    <row r="818" spans="2:10" ht="15.75" customHeight="1" x14ac:dyDescent="0.25">
      <c r="B818" s="13"/>
      <c r="F818" s="13"/>
      <c r="I818" s="20"/>
      <c r="J818" s="20"/>
    </row>
    <row r="819" spans="2:10" ht="15.75" customHeight="1" x14ac:dyDescent="0.25">
      <c r="B819" s="13"/>
      <c r="F819" s="13"/>
      <c r="I819" s="20"/>
      <c r="J819" s="20"/>
    </row>
    <row r="820" spans="2:10" ht="15.75" customHeight="1" x14ac:dyDescent="0.25">
      <c r="B820" s="13"/>
      <c r="F820" s="13"/>
      <c r="I820" s="20"/>
      <c r="J820" s="20"/>
    </row>
    <row r="821" spans="2:10" ht="15.75" customHeight="1" x14ac:dyDescent="0.25">
      <c r="B821" s="13"/>
      <c r="F821" s="13"/>
      <c r="I821" s="20"/>
      <c r="J821" s="20"/>
    </row>
    <row r="822" spans="2:10" ht="15.75" customHeight="1" x14ac:dyDescent="0.25">
      <c r="B822" s="13"/>
      <c r="F822" s="13"/>
      <c r="I822" s="20"/>
      <c r="J822" s="20"/>
    </row>
    <row r="823" spans="2:10" ht="15.75" customHeight="1" x14ac:dyDescent="0.25">
      <c r="B823" s="13"/>
      <c r="F823" s="13"/>
      <c r="I823" s="20"/>
      <c r="J823" s="20"/>
    </row>
    <row r="824" spans="2:10" ht="15.75" customHeight="1" x14ac:dyDescent="0.25">
      <c r="B824" s="13"/>
      <c r="F824" s="13"/>
      <c r="I824" s="20"/>
      <c r="J824" s="20"/>
    </row>
    <row r="825" spans="2:10" ht="15.75" customHeight="1" x14ac:dyDescent="0.25">
      <c r="B825" s="13"/>
      <c r="F825" s="13"/>
      <c r="I825" s="20"/>
      <c r="J825" s="20"/>
    </row>
    <row r="826" spans="2:10" ht="15.75" customHeight="1" x14ac:dyDescent="0.25">
      <c r="B826" s="13"/>
      <c r="F826" s="13"/>
      <c r="I826" s="20"/>
      <c r="J826" s="20"/>
    </row>
    <row r="827" spans="2:10" ht="15.75" customHeight="1" x14ac:dyDescent="0.25">
      <c r="B827" s="13"/>
      <c r="F827" s="13"/>
      <c r="I827" s="20"/>
      <c r="J827" s="20"/>
    </row>
    <row r="828" spans="2:10" ht="15.75" customHeight="1" x14ac:dyDescent="0.25">
      <c r="B828" s="13"/>
      <c r="F828" s="13"/>
      <c r="I828" s="20"/>
      <c r="J828" s="20"/>
    </row>
    <row r="829" spans="2:10" ht="15.75" customHeight="1" x14ac:dyDescent="0.25">
      <c r="B829" s="13"/>
      <c r="F829" s="13"/>
      <c r="I829" s="10"/>
    </row>
    <row r="830" spans="2:10" ht="15.75" customHeight="1" x14ac:dyDescent="0.25">
      <c r="B830" s="13"/>
      <c r="F830" s="13"/>
      <c r="I830" s="10"/>
    </row>
    <row r="831" spans="2:10" ht="15.75" customHeight="1" x14ac:dyDescent="0.25">
      <c r="B831" s="13"/>
      <c r="F831" s="13"/>
      <c r="I831" s="10"/>
    </row>
    <row r="832" spans="2:10" ht="15.75" customHeight="1" x14ac:dyDescent="0.25">
      <c r="B832" s="13"/>
      <c r="F832" s="13"/>
      <c r="I832" s="10"/>
    </row>
    <row r="833" spans="2:9" ht="15.75" customHeight="1" x14ac:dyDescent="0.25">
      <c r="B833" s="13"/>
      <c r="F833" s="13"/>
      <c r="I833" s="10"/>
    </row>
    <row r="834" spans="2:9" ht="15.75" customHeight="1" x14ac:dyDescent="0.25">
      <c r="B834" s="13"/>
      <c r="F834" s="13"/>
      <c r="I834" s="10"/>
    </row>
    <row r="835" spans="2:9" ht="15.75" customHeight="1" x14ac:dyDescent="0.25">
      <c r="B835" s="13"/>
      <c r="F835" s="13"/>
      <c r="I835" s="10"/>
    </row>
    <row r="836" spans="2:9" ht="15.75" customHeight="1" x14ac:dyDescent="0.25">
      <c r="B836" s="13"/>
      <c r="F836" s="13"/>
      <c r="I836" s="10"/>
    </row>
    <row r="837" spans="2:9" ht="15.75" customHeight="1" x14ac:dyDescent="0.25">
      <c r="B837" s="13"/>
      <c r="F837" s="13"/>
      <c r="I837" s="10"/>
    </row>
    <row r="838" spans="2:9" ht="15.75" customHeight="1" x14ac:dyDescent="0.25">
      <c r="B838" s="13"/>
      <c r="F838" s="13"/>
      <c r="I838" s="10"/>
    </row>
    <row r="839" spans="2:9" ht="15.75" customHeight="1" x14ac:dyDescent="0.25">
      <c r="B839" s="13"/>
      <c r="F839" s="13"/>
      <c r="I839" s="10"/>
    </row>
    <row r="840" spans="2:9" ht="15.75" customHeight="1" x14ac:dyDescent="0.25">
      <c r="B840" s="13"/>
      <c r="F840" s="13"/>
      <c r="I840" s="10"/>
    </row>
    <row r="841" spans="2:9" ht="15.75" customHeight="1" x14ac:dyDescent="0.25">
      <c r="B841" s="13"/>
      <c r="F841" s="13"/>
      <c r="I841" s="10"/>
    </row>
    <row r="842" spans="2:9" ht="15.75" customHeight="1" x14ac:dyDescent="0.25">
      <c r="B842" s="13"/>
      <c r="F842" s="13"/>
      <c r="I842" s="10"/>
    </row>
    <row r="843" spans="2:9" ht="15.75" customHeight="1" x14ac:dyDescent="0.25">
      <c r="B843" s="13"/>
      <c r="F843" s="13"/>
      <c r="I843" s="10"/>
    </row>
    <row r="844" spans="2:9" ht="15.75" customHeight="1" x14ac:dyDescent="0.25">
      <c r="B844" s="13"/>
      <c r="F844" s="13"/>
      <c r="I844" s="10"/>
    </row>
    <row r="845" spans="2:9" ht="15.75" customHeight="1" x14ac:dyDescent="0.25">
      <c r="B845" s="13"/>
      <c r="F845" s="13"/>
      <c r="I845" s="10"/>
    </row>
    <row r="846" spans="2:9" ht="15.75" customHeight="1" x14ac:dyDescent="0.25">
      <c r="B846" s="13"/>
      <c r="F846" s="13"/>
      <c r="I846" s="10"/>
    </row>
    <row r="847" spans="2:9" ht="15.75" customHeight="1" x14ac:dyDescent="0.25">
      <c r="B847" s="13"/>
      <c r="F847" s="13"/>
      <c r="I847" s="10"/>
    </row>
    <row r="848" spans="2:9" ht="15.75" customHeight="1" x14ac:dyDescent="0.25">
      <c r="B848" s="13"/>
      <c r="F848" s="13"/>
      <c r="I848" s="10"/>
    </row>
    <row r="849" spans="2:10" ht="15.75" customHeight="1" x14ac:dyDescent="0.25">
      <c r="B849" s="13"/>
      <c r="F849" s="13"/>
      <c r="I849" s="10"/>
    </row>
    <row r="850" spans="2:10" ht="15.75" customHeight="1" x14ac:dyDescent="0.25">
      <c r="B850" s="13"/>
      <c r="F850" s="13"/>
      <c r="I850" s="10"/>
    </row>
    <row r="851" spans="2:10" ht="15.75" customHeight="1" x14ac:dyDescent="0.25">
      <c r="B851" s="13"/>
      <c r="F851" s="13"/>
      <c r="I851" s="10"/>
    </row>
    <row r="852" spans="2:10" ht="15.75" customHeight="1" x14ac:dyDescent="0.25">
      <c r="B852" s="13"/>
      <c r="F852" s="13"/>
      <c r="I852" s="10"/>
    </row>
    <row r="853" spans="2:10" ht="15.75" customHeight="1" x14ac:dyDescent="0.25">
      <c r="B853" s="13"/>
      <c r="F853" s="13"/>
      <c r="I853" s="20"/>
      <c r="J853" s="20"/>
    </row>
    <row r="854" spans="2:10" ht="15.75" customHeight="1" x14ac:dyDescent="0.25">
      <c r="B854" s="13"/>
      <c r="F854" s="13"/>
      <c r="I854" s="20"/>
      <c r="J854" s="20"/>
    </row>
    <row r="855" spans="2:10" ht="15.75" customHeight="1" x14ac:dyDescent="0.25">
      <c r="B855" s="13"/>
      <c r="F855" s="13"/>
      <c r="I855" s="20"/>
      <c r="J855" s="20"/>
    </row>
    <row r="856" spans="2:10" ht="15.75" customHeight="1" x14ac:dyDescent="0.25">
      <c r="B856" s="13"/>
      <c r="F856" s="13"/>
      <c r="I856" s="20"/>
      <c r="J856" s="20"/>
    </row>
    <row r="857" spans="2:10" ht="15.75" customHeight="1" x14ac:dyDescent="0.25">
      <c r="B857" s="13"/>
      <c r="F857" s="13"/>
      <c r="I857" s="20"/>
      <c r="J857" s="20"/>
    </row>
    <row r="858" spans="2:10" ht="15.75" customHeight="1" x14ac:dyDescent="0.25">
      <c r="B858" s="13"/>
      <c r="F858" s="13"/>
      <c r="I858" s="20"/>
      <c r="J858" s="20"/>
    </row>
    <row r="859" spans="2:10" ht="15.75" customHeight="1" x14ac:dyDescent="0.25">
      <c r="B859" s="13"/>
      <c r="F859" s="13"/>
      <c r="I859" s="20"/>
      <c r="J859" s="20"/>
    </row>
    <row r="860" spans="2:10" ht="15.75" customHeight="1" x14ac:dyDescent="0.25">
      <c r="B860" s="13"/>
      <c r="F860" s="13"/>
      <c r="I860" s="20"/>
      <c r="J860" s="20"/>
    </row>
    <row r="861" spans="2:10" ht="15.75" customHeight="1" x14ac:dyDescent="0.25">
      <c r="B861" s="13"/>
      <c r="F861" s="13"/>
      <c r="I861" s="20"/>
      <c r="J861" s="20"/>
    </row>
    <row r="862" spans="2:10" ht="15.75" customHeight="1" x14ac:dyDescent="0.25">
      <c r="B862" s="13"/>
      <c r="F862" s="13"/>
      <c r="I862" s="20"/>
      <c r="J862" s="20"/>
    </row>
    <row r="863" spans="2:10" ht="15.75" customHeight="1" x14ac:dyDescent="0.25">
      <c r="B863" s="13"/>
      <c r="F863" s="13"/>
      <c r="I863" s="20"/>
      <c r="J863" s="20"/>
    </row>
    <row r="864" spans="2:10" ht="15.75" customHeight="1" x14ac:dyDescent="0.25">
      <c r="B864" s="13"/>
      <c r="F864" s="13"/>
      <c r="I864" s="20"/>
      <c r="J864" s="20"/>
    </row>
    <row r="865" spans="1:10" ht="15.75" customHeight="1" x14ac:dyDescent="0.25">
      <c r="B865" s="13"/>
      <c r="F865" s="13"/>
      <c r="I865" s="20"/>
      <c r="J865" s="20"/>
    </row>
    <row r="866" spans="1:10" ht="15.75" customHeight="1" x14ac:dyDescent="0.25">
      <c r="B866" s="13"/>
      <c r="F866" s="13"/>
      <c r="I866" s="20"/>
      <c r="J866" s="20"/>
    </row>
    <row r="867" spans="1:10" ht="15.75" customHeight="1" x14ac:dyDescent="0.25">
      <c r="B867" s="13"/>
      <c r="F867" s="13"/>
      <c r="I867" s="20"/>
      <c r="J867" s="20"/>
    </row>
    <row r="868" spans="1:10" ht="15.75" customHeight="1" x14ac:dyDescent="0.25">
      <c r="B868" s="13"/>
      <c r="F868" s="13"/>
      <c r="I868" s="20"/>
      <c r="J868" s="20"/>
    </row>
    <row r="869" spans="1:10" ht="15.75" customHeight="1" x14ac:dyDescent="0.25">
      <c r="B869" s="13"/>
      <c r="F869" s="13"/>
      <c r="I869" s="20"/>
      <c r="J869" s="20"/>
    </row>
    <row r="870" spans="1:10" ht="15.75" customHeight="1" x14ac:dyDescent="0.25">
      <c r="B870" s="13"/>
      <c r="F870" s="13"/>
      <c r="I870" s="20"/>
      <c r="J870" s="20"/>
    </row>
    <row r="871" spans="1:10" ht="15.75" customHeight="1" x14ac:dyDescent="0.25">
      <c r="B871" s="13"/>
      <c r="F871" s="13"/>
      <c r="I871" s="20"/>
      <c r="J871" s="20"/>
    </row>
    <row r="872" spans="1:10" ht="15.75" customHeight="1" x14ac:dyDescent="0.25">
      <c r="B872" s="13"/>
      <c r="F872" s="13"/>
      <c r="I872" s="20"/>
      <c r="J872" s="20"/>
    </row>
    <row r="873" spans="1:10" ht="15.75" customHeight="1" x14ac:dyDescent="0.25">
      <c r="B873" s="13"/>
      <c r="F873" s="13"/>
      <c r="I873" s="20"/>
      <c r="J873" s="20"/>
    </row>
    <row r="874" spans="1:10" ht="15.75" customHeight="1" x14ac:dyDescent="0.25">
      <c r="B874" s="13"/>
      <c r="F874" s="13"/>
      <c r="I874" s="20"/>
      <c r="J874" s="20"/>
    </row>
    <row r="875" spans="1:10" ht="15.75" customHeight="1" x14ac:dyDescent="0.25">
      <c r="A875" s="11" t="s">
        <v>115</v>
      </c>
      <c r="B875" s="13"/>
      <c r="F875" s="13"/>
      <c r="I875" s="20"/>
      <c r="J875" s="20"/>
    </row>
    <row r="876" spans="1:10" ht="15.75" customHeight="1" x14ac:dyDescent="0.25">
      <c r="B876" s="13"/>
      <c r="F876" s="13"/>
      <c r="I876" s="20"/>
      <c r="J876" s="20"/>
    </row>
    <row r="877" spans="1:10" ht="15.75" customHeight="1" x14ac:dyDescent="0.25">
      <c r="B877" s="13"/>
      <c r="F877" s="13"/>
      <c r="I877" s="10"/>
    </row>
    <row r="878" spans="1:10" ht="15.75" customHeight="1" x14ac:dyDescent="0.25">
      <c r="B878" s="13"/>
      <c r="F878" s="13"/>
      <c r="I878" s="10"/>
    </row>
    <row r="879" spans="1:10" ht="15.75" customHeight="1" x14ac:dyDescent="0.25">
      <c r="B879" s="13"/>
      <c r="F879" s="13"/>
      <c r="I879" s="10"/>
    </row>
    <row r="880" spans="1:10" ht="15.75" customHeight="1" x14ac:dyDescent="0.25">
      <c r="B880" s="13"/>
      <c r="F880" s="13"/>
      <c r="I880" s="10"/>
    </row>
    <row r="881" spans="2:9" ht="15.75" customHeight="1" x14ac:dyDescent="0.25">
      <c r="B881" s="13"/>
      <c r="F881" s="13"/>
      <c r="I881" s="10"/>
    </row>
    <row r="882" spans="2:9" ht="15.75" customHeight="1" x14ac:dyDescent="0.25">
      <c r="B882" s="13"/>
      <c r="F882" s="13"/>
      <c r="I882" s="10"/>
    </row>
    <row r="883" spans="2:9" ht="15.75" customHeight="1" x14ac:dyDescent="0.25">
      <c r="B883" s="13"/>
      <c r="F883" s="13"/>
      <c r="I883" s="10"/>
    </row>
    <row r="884" spans="2:9" ht="15.75" customHeight="1" x14ac:dyDescent="0.25">
      <c r="B884" s="13"/>
      <c r="F884" s="13"/>
      <c r="I884" s="10"/>
    </row>
    <row r="885" spans="2:9" ht="15.75" customHeight="1" x14ac:dyDescent="0.25">
      <c r="B885" s="13"/>
      <c r="F885" s="13"/>
      <c r="I885" s="10"/>
    </row>
    <row r="886" spans="2:9" ht="15.75" customHeight="1" x14ac:dyDescent="0.25">
      <c r="B886" s="13"/>
      <c r="F886" s="13"/>
      <c r="I886" s="10"/>
    </row>
    <row r="887" spans="2:9" ht="15.75" customHeight="1" x14ac:dyDescent="0.25">
      <c r="B887" s="13"/>
      <c r="F887" s="13"/>
      <c r="I887" s="10"/>
    </row>
    <row r="888" spans="2:9" ht="15.75" customHeight="1" x14ac:dyDescent="0.25">
      <c r="B888" s="13"/>
      <c r="F888" s="13"/>
      <c r="I888" s="10"/>
    </row>
    <row r="889" spans="2:9" ht="15.75" customHeight="1" x14ac:dyDescent="0.25">
      <c r="B889" s="13"/>
      <c r="F889" s="13"/>
      <c r="I889" s="10"/>
    </row>
    <row r="890" spans="2:9" ht="15.75" customHeight="1" x14ac:dyDescent="0.25">
      <c r="B890" s="13"/>
      <c r="F890" s="13"/>
      <c r="I890" s="10"/>
    </row>
    <row r="891" spans="2:9" ht="15.75" customHeight="1" x14ac:dyDescent="0.25">
      <c r="B891" s="13"/>
      <c r="F891" s="13"/>
      <c r="I891" s="10"/>
    </row>
    <row r="892" spans="2:9" ht="15.75" customHeight="1" x14ac:dyDescent="0.25">
      <c r="B892" s="13"/>
      <c r="F892" s="13"/>
      <c r="I892" s="10"/>
    </row>
    <row r="893" spans="2:9" ht="15.75" customHeight="1" x14ac:dyDescent="0.25">
      <c r="B893" s="13"/>
      <c r="F893" s="13"/>
      <c r="I893" s="10"/>
    </row>
    <row r="894" spans="2:9" ht="15.75" customHeight="1" x14ac:dyDescent="0.25">
      <c r="B894" s="13"/>
      <c r="F894" s="13"/>
      <c r="I894" s="10"/>
    </row>
    <row r="895" spans="2:9" ht="15.75" customHeight="1" x14ac:dyDescent="0.25">
      <c r="B895" s="13"/>
      <c r="F895" s="13"/>
      <c r="I895" s="10"/>
    </row>
    <row r="896" spans="2:9" ht="15.75" customHeight="1" x14ac:dyDescent="0.25">
      <c r="B896" s="13"/>
      <c r="F896" s="13"/>
      <c r="I896" s="10"/>
    </row>
    <row r="897" spans="2:10" ht="15.75" customHeight="1" x14ac:dyDescent="0.25">
      <c r="B897" s="13"/>
      <c r="F897" s="13"/>
      <c r="I897" s="10"/>
    </row>
    <row r="898" spans="2:10" ht="15.75" customHeight="1" x14ac:dyDescent="0.25">
      <c r="B898" s="13"/>
      <c r="F898" s="13"/>
      <c r="I898" s="10"/>
    </row>
    <row r="899" spans="2:10" ht="15.75" customHeight="1" x14ac:dyDescent="0.25">
      <c r="B899" s="13"/>
      <c r="F899" s="13"/>
      <c r="I899" s="10"/>
    </row>
    <row r="900" spans="2:10" ht="15.75" customHeight="1" x14ac:dyDescent="0.25">
      <c r="B900" s="13"/>
      <c r="F900" s="13"/>
      <c r="I900" s="10"/>
    </row>
    <row r="901" spans="2:10" ht="15.75" customHeight="1" x14ac:dyDescent="0.25">
      <c r="B901" s="13"/>
      <c r="F901" s="13"/>
      <c r="I901" s="20"/>
      <c r="J901" s="20"/>
    </row>
    <row r="902" spans="2:10" ht="15.75" customHeight="1" x14ac:dyDescent="0.25">
      <c r="B902" s="13"/>
      <c r="F902" s="13"/>
      <c r="I902" s="20"/>
      <c r="J902" s="20"/>
    </row>
    <row r="903" spans="2:10" ht="15.75" customHeight="1" x14ac:dyDescent="0.25">
      <c r="B903" s="13"/>
      <c r="F903" s="13"/>
      <c r="I903" s="20"/>
      <c r="J903" s="20"/>
    </row>
    <row r="904" spans="2:10" ht="15.75" customHeight="1" x14ac:dyDescent="0.25">
      <c r="B904" s="13"/>
      <c r="F904" s="13"/>
      <c r="I904" s="20"/>
      <c r="J904" s="20"/>
    </row>
    <row r="905" spans="2:10" ht="15.75" customHeight="1" x14ac:dyDescent="0.25">
      <c r="B905" s="13"/>
      <c r="F905" s="13"/>
      <c r="I905" s="20"/>
      <c r="J905" s="20"/>
    </row>
    <row r="906" spans="2:10" ht="15.75" customHeight="1" x14ac:dyDescent="0.25">
      <c r="B906" s="13"/>
      <c r="F906" s="13"/>
      <c r="I906" s="20"/>
      <c r="J906" s="20"/>
    </row>
    <row r="907" spans="2:10" ht="15.75" customHeight="1" x14ac:dyDescent="0.25">
      <c r="B907" s="13"/>
      <c r="F907" s="13"/>
      <c r="I907" s="20"/>
      <c r="J907" s="20"/>
    </row>
    <row r="908" spans="2:10" ht="15.75" customHeight="1" x14ac:dyDescent="0.25">
      <c r="B908" s="13"/>
      <c r="F908" s="13"/>
      <c r="I908" s="20"/>
      <c r="J908" s="20"/>
    </row>
    <row r="909" spans="2:10" ht="15.75" customHeight="1" x14ac:dyDescent="0.25">
      <c r="B909" s="13"/>
      <c r="F909" s="13"/>
      <c r="I909" s="20"/>
      <c r="J909" s="20"/>
    </row>
    <row r="910" spans="2:10" ht="15.75" customHeight="1" x14ac:dyDescent="0.25">
      <c r="B910" s="13"/>
      <c r="F910" s="13"/>
      <c r="I910" s="20"/>
      <c r="J910" s="20"/>
    </row>
    <row r="911" spans="2:10" ht="15.75" customHeight="1" x14ac:dyDescent="0.25">
      <c r="B911" s="13"/>
      <c r="F911" s="13"/>
      <c r="I911" s="20"/>
      <c r="J911" s="20"/>
    </row>
    <row r="912" spans="2:10" ht="15.75" customHeight="1" x14ac:dyDescent="0.25">
      <c r="B912" s="13"/>
      <c r="F912" s="13"/>
      <c r="I912" s="20"/>
      <c r="J912" s="20"/>
    </row>
    <row r="913" spans="2:10" ht="15.75" customHeight="1" x14ac:dyDescent="0.25">
      <c r="B913" s="13"/>
      <c r="F913" s="13"/>
      <c r="I913" s="20"/>
      <c r="J913" s="20"/>
    </row>
    <row r="914" spans="2:10" ht="15.75" customHeight="1" x14ac:dyDescent="0.25">
      <c r="B914" s="13"/>
      <c r="F914" s="13"/>
      <c r="I914" s="20"/>
      <c r="J914" s="20"/>
    </row>
    <row r="915" spans="2:10" ht="15.75" customHeight="1" x14ac:dyDescent="0.25">
      <c r="B915" s="13"/>
      <c r="F915" s="13"/>
      <c r="I915" s="20"/>
      <c r="J915" s="20"/>
    </row>
    <row r="916" spans="2:10" ht="15.75" customHeight="1" x14ac:dyDescent="0.25">
      <c r="B916" s="13"/>
      <c r="F916" s="13"/>
      <c r="I916" s="20"/>
      <c r="J916" s="20"/>
    </row>
    <row r="917" spans="2:10" ht="15.75" customHeight="1" x14ac:dyDescent="0.25">
      <c r="B917" s="13"/>
      <c r="F917" s="13"/>
      <c r="I917" s="20"/>
      <c r="J917" s="20"/>
    </row>
    <row r="918" spans="2:10" ht="15.75" customHeight="1" x14ac:dyDescent="0.25">
      <c r="B918" s="13"/>
      <c r="F918" s="13"/>
      <c r="I918" s="20"/>
      <c r="J918" s="20"/>
    </row>
    <row r="919" spans="2:10" ht="15.75" customHeight="1" x14ac:dyDescent="0.25">
      <c r="B919" s="13"/>
      <c r="F919" s="13"/>
      <c r="I919" s="20"/>
      <c r="J919" s="20"/>
    </row>
    <row r="920" spans="2:10" ht="15.75" customHeight="1" x14ac:dyDescent="0.25">
      <c r="B920" s="13"/>
      <c r="F920" s="13"/>
      <c r="I920" s="20"/>
      <c r="J920" s="20"/>
    </row>
    <row r="921" spans="2:10" ht="15.75" customHeight="1" x14ac:dyDescent="0.25">
      <c r="B921" s="13"/>
      <c r="F921" s="13"/>
      <c r="I921" s="20"/>
      <c r="J921" s="20"/>
    </row>
    <row r="922" spans="2:10" ht="15.75" customHeight="1" x14ac:dyDescent="0.25">
      <c r="B922" s="13"/>
      <c r="F922" s="13"/>
      <c r="I922" s="20"/>
      <c r="J922" s="20"/>
    </row>
    <row r="923" spans="2:10" ht="15.75" customHeight="1" x14ac:dyDescent="0.25">
      <c r="B923" s="13"/>
      <c r="F923" s="13"/>
      <c r="I923" s="20"/>
      <c r="J923" s="20"/>
    </row>
    <row r="924" spans="2:10" ht="15.75" customHeight="1" x14ac:dyDescent="0.25">
      <c r="B924" s="13"/>
      <c r="F924" s="13"/>
      <c r="I924" s="20"/>
      <c r="J924" s="20"/>
    </row>
    <row r="925" spans="2:10" ht="15.75" customHeight="1" x14ac:dyDescent="0.25">
      <c r="B925" s="13"/>
      <c r="F925" s="13"/>
      <c r="I925" s="10"/>
    </row>
    <row r="926" spans="2:10" ht="15.75" customHeight="1" x14ac:dyDescent="0.25">
      <c r="B926" s="13"/>
      <c r="F926" s="13"/>
      <c r="I926" s="10"/>
    </row>
    <row r="927" spans="2:10" ht="15.75" customHeight="1" x14ac:dyDescent="0.25">
      <c r="B927" s="13"/>
      <c r="F927" s="13"/>
      <c r="I927" s="10"/>
    </row>
    <row r="928" spans="2:10" ht="15.75" customHeight="1" x14ac:dyDescent="0.25">
      <c r="B928" s="13"/>
      <c r="F928" s="13"/>
      <c r="I928" s="10"/>
    </row>
    <row r="929" spans="2:9" ht="15.75" customHeight="1" x14ac:dyDescent="0.25">
      <c r="B929" s="13"/>
      <c r="F929" s="13"/>
      <c r="I929" s="10"/>
    </row>
    <row r="930" spans="2:9" ht="15.75" customHeight="1" x14ac:dyDescent="0.25">
      <c r="B930" s="13"/>
      <c r="F930" s="13"/>
      <c r="I930" s="10"/>
    </row>
    <row r="931" spans="2:9" ht="15.75" customHeight="1" x14ac:dyDescent="0.25">
      <c r="B931" s="13"/>
      <c r="F931" s="13"/>
      <c r="I931" s="10"/>
    </row>
    <row r="932" spans="2:9" ht="15.75" customHeight="1" x14ac:dyDescent="0.25">
      <c r="B932" s="13"/>
      <c r="F932" s="13"/>
      <c r="I932" s="10"/>
    </row>
    <row r="933" spans="2:9" ht="15.75" customHeight="1" x14ac:dyDescent="0.25">
      <c r="B933" s="13"/>
      <c r="F933" s="13"/>
      <c r="I933" s="10"/>
    </row>
    <row r="934" spans="2:9" ht="15.75" customHeight="1" x14ac:dyDescent="0.25">
      <c r="B934" s="13"/>
      <c r="F934" s="13"/>
      <c r="I934" s="10"/>
    </row>
    <row r="935" spans="2:9" ht="15.75" customHeight="1" x14ac:dyDescent="0.25">
      <c r="B935" s="13"/>
      <c r="F935" s="13"/>
      <c r="I935" s="10"/>
    </row>
    <row r="936" spans="2:9" ht="15.75" customHeight="1" x14ac:dyDescent="0.25">
      <c r="B936" s="13"/>
      <c r="F936" s="13"/>
      <c r="I936" s="10"/>
    </row>
    <row r="937" spans="2:9" ht="15.75" customHeight="1" x14ac:dyDescent="0.25">
      <c r="B937" s="13"/>
      <c r="F937" s="13"/>
      <c r="I937" s="10"/>
    </row>
    <row r="938" spans="2:9" ht="15.75" customHeight="1" x14ac:dyDescent="0.25">
      <c r="B938" s="13"/>
      <c r="F938" s="13"/>
      <c r="I938" s="10"/>
    </row>
    <row r="939" spans="2:9" ht="15.75" customHeight="1" x14ac:dyDescent="0.25">
      <c r="B939" s="13"/>
      <c r="F939" s="13"/>
      <c r="I939" s="10"/>
    </row>
    <row r="940" spans="2:9" ht="15.75" customHeight="1" x14ac:dyDescent="0.25">
      <c r="B940" s="13"/>
      <c r="F940" s="13"/>
      <c r="I940" s="10"/>
    </row>
    <row r="941" spans="2:9" ht="15.75" customHeight="1" x14ac:dyDescent="0.25">
      <c r="B941" s="13"/>
      <c r="F941" s="13"/>
      <c r="I941" s="10"/>
    </row>
    <row r="942" spans="2:9" ht="15.75" customHeight="1" x14ac:dyDescent="0.25">
      <c r="B942" s="13"/>
      <c r="F942" s="13"/>
      <c r="I942" s="10"/>
    </row>
    <row r="943" spans="2:9" ht="15.75" customHeight="1" x14ac:dyDescent="0.25">
      <c r="B943" s="13"/>
      <c r="F943" s="13"/>
      <c r="I943" s="10"/>
    </row>
    <row r="944" spans="2:9" ht="15.75" customHeight="1" x14ac:dyDescent="0.25">
      <c r="B944" s="13"/>
      <c r="F944" s="13"/>
      <c r="I944" s="10"/>
    </row>
    <row r="945" spans="2:10" ht="15.75" customHeight="1" x14ac:dyDescent="0.25">
      <c r="B945" s="13"/>
      <c r="F945" s="13"/>
      <c r="I945" s="10"/>
    </row>
    <row r="946" spans="2:10" ht="15.75" customHeight="1" x14ac:dyDescent="0.25">
      <c r="B946" s="13"/>
      <c r="F946" s="13"/>
      <c r="I946" s="10"/>
    </row>
    <row r="947" spans="2:10" ht="15.75" customHeight="1" x14ac:dyDescent="0.25">
      <c r="B947" s="13"/>
      <c r="F947" s="13"/>
      <c r="I947" s="10"/>
    </row>
    <row r="948" spans="2:10" ht="15.75" customHeight="1" x14ac:dyDescent="0.25">
      <c r="B948" s="13"/>
      <c r="F948" s="13"/>
      <c r="I948" s="10"/>
    </row>
    <row r="949" spans="2:10" ht="15.75" customHeight="1" x14ac:dyDescent="0.25">
      <c r="B949" s="13"/>
      <c r="F949" s="13"/>
      <c r="I949" s="20"/>
      <c r="J949" s="20"/>
    </row>
    <row r="950" spans="2:10" ht="15.75" customHeight="1" x14ac:dyDescent="0.25">
      <c r="B950" s="13"/>
      <c r="F950" s="13"/>
      <c r="I950" s="20"/>
      <c r="J950" s="20"/>
    </row>
    <row r="951" spans="2:10" ht="15.75" customHeight="1" x14ac:dyDescent="0.25">
      <c r="B951" s="13"/>
      <c r="F951" s="13"/>
      <c r="I951" s="20"/>
      <c r="J951" s="20"/>
    </row>
    <row r="952" spans="2:10" ht="15.75" customHeight="1" x14ac:dyDescent="0.25">
      <c r="B952" s="13"/>
      <c r="F952" s="13"/>
      <c r="I952" s="20"/>
      <c r="J952" s="20"/>
    </row>
    <row r="953" spans="2:10" ht="15.75" customHeight="1" x14ac:dyDescent="0.25">
      <c r="B953" s="13"/>
      <c r="F953" s="13"/>
      <c r="I953" s="20"/>
      <c r="J953" s="20"/>
    </row>
    <row r="954" spans="2:10" ht="15.75" customHeight="1" x14ac:dyDescent="0.25">
      <c r="B954" s="13"/>
      <c r="F954" s="13"/>
      <c r="I954" s="20"/>
      <c r="J954" s="20"/>
    </row>
    <row r="955" spans="2:10" ht="15.75" customHeight="1" x14ac:dyDescent="0.25">
      <c r="B955" s="13"/>
      <c r="F955" s="13"/>
      <c r="I955" s="20"/>
      <c r="J955" s="20"/>
    </row>
    <row r="956" spans="2:10" ht="15.75" customHeight="1" x14ac:dyDescent="0.25">
      <c r="B956" s="13"/>
      <c r="F956" s="13"/>
      <c r="I956" s="20"/>
      <c r="J956" s="20"/>
    </row>
    <row r="957" spans="2:10" ht="15.75" customHeight="1" x14ac:dyDescent="0.25">
      <c r="B957" s="13"/>
      <c r="F957" s="13"/>
      <c r="I957" s="20"/>
      <c r="J957" s="20"/>
    </row>
    <row r="958" spans="2:10" ht="15.75" customHeight="1" x14ac:dyDescent="0.25">
      <c r="B958" s="13"/>
      <c r="F958" s="13"/>
      <c r="I958" s="20"/>
      <c r="J958" s="20"/>
    </row>
    <row r="959" spans="2:10" ht="15.75" customHeight="1" x14ac:dyDescent="0.25">
      <c r="B959" s="13"/>
      <c r="F959" s="13"/>
      <c r="I959" s="20"/>
      <c r="J959" s="20"/>
    </row>
    <row r="960" spans="2:10" ht="15.75" customHeight="1" x14ac:dyDescent="0.25">
      <c r="B960" s="13"/>
      <c r="F960" s="13"/>
      <c r="I960" s="20"/>
      <c r="J960" s="20"/>
    </row>
    <row r="961" spans="2:10" ht="15.75" customHeight="1" x14ac:dyDescent="0.25">
      <c r="B961" s="13"/>
      <c r="F961" s="13"/>
      <c r="I961" s="20"/>
      <c r="J961" s="20"/>
    </row>
    <row r="962" spans="2:10" ht="15.75" customHeight="1" x14ac:dyDescent="0.25">
      <c r="B962" s="13"/>
      <c r="F962" s="13"/>
      <c r="I962" s="20"/>
      <c r="J962" s="20"/>
    </row>
    <row r="963" spans="2:10" ht="15.75" customHeight="1" x14ac:dyDescent="0.25">
      <c r="B963" s="13"/>
      <c r="F963" s="13"/>
      <c r="I963" s="20"/>
      <c r="J963" s="20"/>
    </row>
    <row r="964" spans="2:10" ht="15.75" customHeight="1" x14ac:dyDescent="0.25">
      <c r="B964" s="13"/>
      <c r="F964" s="13"/>
      <c r="I964" s="20"/>
      <c r="J964" s="20"/>
    </row>
    <row r="965" spans="2:10" ht="15.75" customHeight="1" x14ac:dyDescent="0.25">
      <c r="B965" s="13"/>
      <c r="F965" s="13"/>
      <c r="I965" s="20"/>
      <c r="J965" s="20"/>
    </row>
    <row r="966" spans="2:10" ht="15.75" customHeight="1" x14ac:dyDescent="0.25">
      <c r="B966" s="13"/>
      <c r="F966" s="13"/>
      <c r="I966" s="20"/>
      <c r="J966" s="20"/>
    </row>
    <row r="967" spans="2:10" ht="15.75" customHeight="1" x14ac:dyDescent="0.25">
      <c r="B967" s="13"/>
      <c r="F967" s="13"/>
      <c r="I967" s="20"/>
      <c r="J967" s="20"/>
    </row>
    <row r="968" spans="2:10" ht="15.75" customHeight="1" x14ac:dyDescent="0.25">
      <c r="B968" s="13"/>
      <c r="F968" s="13"/>
      <c r="I968" s="20"/>
      <c r="J968" s="20"/>
    </row>
    <row r="969" spans="2:10" ht="15.75" customHeight="1" x14ac:dyDescent="0.25">
      <c r="B969" s="13"/>
      <c r="F969" s="13"/>
      <c r="I969" s="20"/>
      <c r="J969" s="20"/>
    </row>
    <row r="970" spans="2:10" ht="15.75" customHeight="1" x14ac:dyDescent="0.25">
      <c r="B970" s="13"/>
      <c r="F970" s="13"/>
      <c r="I970" s="20"/>
      <c r="J970" s="20"/>
    </row>
    <row r="971" spans="2:10" ht="15.75" customHeight="1" x14ac:dyDescent="0.25">
      <c r="B971" s="13"/>
      <c r="F971" s="13"/>
      <c r="I971" s="20"/>
      <c r="J971" s="20"/>
    </row>
    <row r="972" spans="2:10" ht="15.75" customHeight="1" x14ac:dyDescent="0.25">
      <c r="B972" s="13"/>
      <c r="F972" s="13"/>
      <c r="I972" s="20"/>
      <c r="J972" s="20"/>
    </row>
    <row r="973" spans="2:10" ht="15.75" customHeight="1" x14ac:dyDescent="0.25">
      <c r="B973" s="13"/>
      <c r="F973" s="13"/>
      <c r="I973" s="10"/>
    </row>
    <row r="974" spans="2:10" ht="15.75" customHeight="1" x14ac:dyDescent="0.25">
      <c r="B974" s="13"/>
      <c r="F974" s="13"/>
      <c r="I974" s="10"/>
    </row>
    <row r="975" spans="2:10" ht="15.75" customHeight="1" x14ac:dyDescent="0.25">
      <c r="B975" s="13"/>
      <c r="F975" s="13"/>
      <c r="I975" s="10"/>
    </row>
    <row r="976" spans="2:10" ht="15.75" customHeight="1" x14ac:dyDescent="0.25">
      <c r="B976" s="13"/>
      <c r="F976" s="13"/>
      <c r="I976" s="10"/>
    </row>
    <row r="977" spans="2:9" ht="15.75" customHeight="1" x14ac:dyDescent="0.25">
      <c r="B977" s="13"/>
      <c r="F977" s="13"/>
      <c r="I977" s="10"/>
    </row>
    <row r="978" spans="2:9" ht="15.75" customHeight="1" x14ac:dyDescent="0.25">
      <c r="B978" s="13"/>
      <c r="F978" s="13"/>
      <c r="I978" s="10"/>
    </row>
    <row r="979" spans="2:9" ht="15.75" customHeight="1" x14ac:dyDescent="0.25">
      <c r="B979" s="13"/>
      <c r="F979" s="13"/>
      <c r="I979" s="10"/>
    </row>
    <row r="980" spans="2:9" ht="15.75" customHeight="1" x14ac:dyDescent="0.25">
      <c r="B980" s="13"/>
      <c r="F980" s="13"/>
      <c r="I980" s="10"/>
    </row>
    <row r="981" spans="2:9" ht="15.75" customHeight="1" x14ac:dyDescent="0.25">
      <c r="B981" s="13"/>
      <c r="F981" s="13"/>
      <c r="I981" s="10"/>
    </row>
    <row r="982" spans="2:9" ht="15.75" customHeight="1" x14ac:dyDescent="0.25">
      <c r="B982" s="13"/>
      <c r="F982" s="13"/>
      <c r="I982" s="10"/>
    </row>
    <row r="983" spans="2:9" ht="15.75" customHeight="1" x14ac:dyDescent="0.25">
      <c r="B983" s="13"/>
      <c r="F983" s="13"/>
      <c r="I983" s="10"/>
    </row>
    <row r="984" spans="2:9" ht="15.75" customHeight="1" x14ac:dyDescent="0.25">
      <c r="B984" s="13"/>
      <c r="F984" s="13"/>
      <c r="I984" s="10"/>
    </row>
    <row r="985" spans="2:9" ht="15.75" customHeight="1" x14ac:dyDescent="0.25">
      <c r="B985" s="13"/>
      <c r="F985" s="13"/>
      <c r="I985" s="10"/>
    </row>
    <row r="986" spans="2:9" ht="15.75" customHeight="1" x14ac:dyDescent="0.25">
      <c r="B986" s="13"/>
      <c r="F986" s="13"/>
      <c r="I986" s="10"/>
    </row>
    <row r="987" spans="2:9" ht="15.75" customHeight="1" x14ac:dyDescent="0.25">
      <c r="B987" s="13"/>
      <c r="F987" s="13"/>
      <c r="I987" s="10"/>
    </row>
    <row r="988" spans="2:9" ht="15.75" customHeight="1" x14ac:dyDescent="0.25">
      <c r="B988" s="13"/>
      <c r="F988" s="13"/>
      <c r="I988" s="10"/>
    </row>
    <row r="989" spans="2:9" ht="15.75" customHeight="1" x14ac:dyDescent="0.25">
      <c r="B989" s="13"/>
      <c r="F989" s="13"/>
      <c r="I989" s="10"/>
    </row>
    <row r="990" spans="2:9" ht="15.75" customHeight="1" x14ac:dyDescent="0.25">
      <c r="B990" s="13"/>
      <c r="F990" s="13"/>
      <c r="I990" s="10"/>
    </row>
    <row r="991" spans="2:9" ht="15.75" customHeight="1" x14ac:dyDescent="0.25">
      <c r="B991" s="13"/>
      <c r="F991" s="13"/>
      <c r="I991" s="10"/>
    </row>
    <row r="992" spans="2:9" ht="15.75" customHeight="1" x14ac:dyDescent="0.25">
      <c r="B992" s="13"/>
      <c r="F992" s="13"/>
      <c r="I992" s="10"/>
    </row>
    <row r="993" spans="2:10" ht="15.75" customHeight="1" x14ac:dyDescent="0.25">
      <c r="B993" s="13"/>
      <c r="F993" s="13"/>
      <c r="I993" s="10"/>
    </row>
    <row r="994" spans="2:10" ht="15.75" customHeight="1" x14ac:dyDescent="0.25">
      <c r="B994" s="13"/>
      <c r="F994" s="13"/>
      <c r="I994" s="10"/>
    </row>
    <row r="995" spans="2:10" ht="15.75" customHeight="1" x14ac:dyDescent="0.25">
      <c r="B995" s="13"/>
      <c r="F995" s="13"/>
      <c r="I995" s="10"/>
    </row>
    <row r="996" spans="2:10" ht="15.75" customHeight="1" x14ac:dyDescent="0.25">
      <c r="B996" s="13"/>
      <c r="F996" s="13"/>
      <c r="I996" s="10"/>
    </row>
    <row r="997" spans="2:10" ht="15.75" customHeight="1" x14ac:dyDescent="0.25">
      <c r="B997" s="13"/>
      <c r="F997" s="13"/>
      <c r="I997" s="20"/>
      <c r="J997" s="20"/>
    </row>
    <row r="998" spans="2:10" ht="15.75" customHeight="1" x14ac:dyDescent="0.25">
      <c r="B998" s="13"/>
      <c r="F998" s="13"/>
      <c r="I998" s="20"/>
      <c r="J998" s="20"/>
    </row>
    <row r="999" spans="2:10" ht="15.75" customHeight="1" x14ac:dyDescent="0.25">
      <c r="B999" s="13"/>
      <c r="F999" s="13"/>
      <c r="I999" s="20"/>
      <c r="J999" s="20"/>
    </row>
    <row r="1000" spans="2:10" ht="15.75" customHeight="1" x14ac:dyDescent="0.25">
      <c r="B1000" s="13"/>
      <c r="F1000" s="13"/>
      <c r="I1000" s="20"/>
      <c r="J1000" s="20"/>
    </row>
    <row r="1001" spans="2:10" ht="15.75" customHeight="1" x14ac:dyDescent="0.25">
      <c r="B1001" s="13"/>
      <c r="F1001" s="13"/>
      <c r="I1001" s="20"/>
      <c r="J1001" s="20"/>
    </row>
    <row r="1002" spans="2:10" ht="15.75" customHeight="1" x14ac:dyDescent="0.25">
      <c r="B1002" s="13"/>
      <c r="F1002" s="13"/>
      <c r="I1002" s="20"/>
      <c r="J1002" s="20"/>
    </row>
    <row r="1003" spans="2:10" ht="15.75" customHeight="1" x14ac:dyDescent="0.25">
      <c r="B1003" s="13"/>
      <c r="F1003" s="13"/>
      <c r="I1003" s="20"/>
      <c r="J1003" s="20"/>
    </row>
    <row r="1004" spans="2:10" ht="15.75" customHeight="1" x14ac:dyDescent="0.25">
      <c r="B1004" s="13"/>
      <c r="F1004" s="13"/>
      <c r="I1004" s="20"/>
      <c r="J1004" s="20"/>
    </row>
    <row r="1005" spans="2:10" ht="15.75" customHeight="1" x14ac:dyDescent="0.25">
      <c r="B1005" s="13"/>
      <c r="F1005" s="13"/>
      <c r="I1005" s="20"/>
      <c r="J1005" s="20"/>
    </row>
    <row r="1006" spans="2:10" ht="15.75" customHeight="1" x14ac:dyDescent="0.25">
      <c r="B1006" s="13"/>
      <c r="F1006" s="13"/>
      <c r="I1006" s="20"/>
      <c r="J1006" s="20"/>
    </row>
    <row r="1007" spans="2:10" ht="15.75" customHeight="1" x14ac:dyDescent="0.25">
      <c r="B1007" s="13"/>
      <c r="F1007" s="13"/>
      <c r="I1007" s="20"/>
      <c r="J1007" s="20"/>
    </row>
    <row r="1008" spans="2:10" ht="15.75" customHeight="1" x14ac:dyDescent="0.25">
      <c r="B1008" s="13"/>
      <c r="F1008" s="13"/>
      <c r="I1008" s="20"/>
      <c r="J1008" s="20"/>
    </row>
    <row r="1009" spans="1:10" ht="15.75" customHeight="1" x14ac:dyDescent="0.25">
      <c r="B1009" s="13"/>
      <c r="F1009" s="13"/>
      <c r="I1009" s="20"/>
      <c r="J1009" s="20"/>
    </row>
    <row r="1010" spans="1:10" ht="15.75" customHeight="1" x14ac:dyDescent="0.25">
      <c r="B1010" s="13"/>
      <c r="F1010" s="13"/>
      <c r="I1010" s="20"/>
      <c r="J1010" s="20"/>
    </row>
    <row r="1011" spans="1:10" ht="15.75" customHeight="1" x14ac:dyDescent="0.25">
      <c r="B1011" s="13"/>
      <c r="F1011" s="13"/>
      <c r="I1011" s="20"/>
      <c r="J1011" s="20"/>
    </row>
    <row r="1012" spans="1:10" ht="15.75" customHeight="1" x14ac:dyDescent="0.25">
      <c r="B1012" s="13"/>
      <c r="F1012" s="13"/>
      <c r="I1012" s="20"/>
      <c r="J1012" s="20"/>
    </row>
    <row r="1013" spans="1:10" ht="15.75" customHeight="1" x14ac:dyDescent="0.25">
      <c r="B1013" s="13"/>
      <c r="F1013" s="13"/>
      <c r="I1013" s="20"/>
      <c r="J1013" s="20"/>
    </row>
    <row r="1014" spans="1:10" ht="15.75" customHeight="1" x14ac:dyDescent="0.25">
      <c r="B1014" s="13"/>
      <c r="F1014" s="13"/>
      <c r="I1014" s="20"/>
      <c r="J1014" s="20"/>
    </row>
    <row r="1015" spans="1:10" ht="15.75" customHeight="1" x14ac:dyDescent="0.25">
      <c r="B1015" s="13"/>
      <c r="F1015" s="13"/>
      <c r="I1015" s="20"/>
      <c r="J1015" s="20"/>
    </row>
    <row r="1016" spans="1:10" ht="15.75" customHeight="1" x14ac:dyDescent="0.25">
      <c r="B1016" s="13"/>
      <c r="F1016" s="13"/>
      <c r="I1016" s="20"/>
      <c r="J1016" s="20"/>
    </row>
    <row r="1017" spans="1:10" ht="15.75" customHeight="1" x14ac:dyDescent="0.25">
      <c r="B1017" s="13"/>
      <c r="F1017" s="13"/>
      <c r="I1017" s="20"/>
      <c r="J1017" s="20"/>
    </row>
    <row r="1018" spans="1:10" ht="15.75" customHeight="1" x14ac:dyDescent="0.25">
      <c r="B1018" s="13"/>
      <c r="F1018" s="13"/>
      <c r="I1018" s="20"/>
      <c r="J1018" s="20"/>
    </row>
    <row r="1019" spans="1:10" ht="15.75" customHeight="1" x14ac:dyDescent="0.25">
      <c r="B1019" s="13"/>
      <c r="F1019" s="13"/>
      <c r="I1019" s="20"/>
      <c r="J1019" s="20"/>
    </row>
    <row r="1020" spans="1:10" ht="15.75" customHeight="1" x14ac:dyDescent="0.25">
      <c r="A1020" s="11" t="s">
        <v>114</v>
      </c>
      <c r="B1020" s="13"/>
      <c r="F1020" s="13"/>
      <c r="I1020" s="20"/>
      <c r="J1020" s="20"/>
    </row>
    <row r="1021" spans="1:10" ht="15.75" customHeight="1" x14ac:dyDescent="0.25">
      <c r="B1021" s="13"/>
      <c r="F1021" s="13"/>
    </row>
    <row r="1022" spans="1:10" ht="15.75" customHeight="1" x14ac:dyDescent="0.25">
      <c r="B1022" s="13"/>
      <c r="F1022" s="13"/>
      <c r="I1022" s="10"/>
    </row>
    <row r="1023" spans="1:10" ht="15.75" customHeight="1" x14ac:dyDescent="0.25">
      <c r="B1023" s="13"/>
      <c r="F1023" s="13"/>
      <c r="I1023" s="10"/>
    </row>
    <row r="1024" spans="1:10" ht="15.75" customHeight="1" x14ac:dyDescent="0.25">
      <c r="B1024" s="13"/>
      <c r="F1024" s="13"/>
      <c r="I1024" s="10"/>
    </row>
    <row r="1025" spans="2:9" ht="15.75" customHeight="1" x14ac:dyDescent="0.25">
      <c r="B1025" s="13"/>
      <c r="F1025" s="13"/>
      <c r="I1025" s="10"/>
    </row>
    <row r="1026" spans="2:9" ht="15.75" customHeight="1" x14ac:dyDescent="0.25">
      <c r="B1026" s="13"/>
      <c r="F1026" s="13"/>
      <c r="I1026" s="10"/>
    </row>
    <row r="1027" spans="2:9" ht="15.75" customHeight="1" x14ac:dyDescent="0.25">
      <c r="B1027" s="13"/>
      <c r="F1027" s="13"/>
      <c r="I1027" s="10"/>
    </row>
    <row r="1028" spans="2:9" ht="15.75" customHeight="1" x14ac:dyDescent="0.25">
      <c r="B1028" s="13"/>
      <c r="F1028" s="13"/>
      <c r="I1028" s="10"/>
    </row>
    <row r="1029" spans="2:9" ht="15.75" customHeight="1" x14ac:dyDescent="0.25">
      <c r="B1029" s="13"/>
      <c r="F1029" s="13"/>
      <c r="I1029" s="10"/>
    </row>
    <row r="1030" spans="2:9" ht="15.75" customHeight="1" x14ac:dyDescent="0.25">
      <c r="B1030" s="13"/>
      <c r="F1030" s="13"/>
      <c r="I1030" s="10"/>
    </row>
    <row r="1031" spans="2:9" ht="15.75" customHeight="1" x14ac:dyDescent="0.25">
      <c r="B1031" s="13"/>
      <c r="F1031" s="13"/>
      <c r="I1031" s="10"/>
    </row>
    <row r="1032" spans="2:9" ht="15.75" customHeight="1" x14ac:dyDescent="0.25">
      <c r="B1032" s="13"/>
      <c r="F1032" s="13"/>
      <c r="I1032" s="10"/>
    </row>
    <row r="1033" spans="2:9" ht="15.75" customHeight="1" x14ac:dyDescent="0.25">
      <c r="B1033" s="13"/>
      <c r="F1033" s="13"/>
      <c r="I1033" s="10"/>
    </row>
    <row r="1034" spans="2:9" ht="15.75" customHeight="1" x14ac:dyDescent="0.25">
      <c r="B1034" s="13"/>
      <c r="F1034" s="13"/>
      <c r="I1034" s="10"/>
    </row>
    <row r="1035" spans="2:9" ht="15.75" customHeight="1" x14ac:dyDescent="0.25">
      <c r="B1035" s="13"/>
      <c r="F1035" s="13"/>
      <c r="I1035" s="10"/>
    </row>
    <row r="1036" spans="2:9" ht="15.75" customHeight="1" x14ac:dyDescent="0.25">
      <c r="B1036" s="13"/>
      <c r="F1036" s="13"/>
      <c r="I1036" s="10"/>
    </row>
    <row r="1037" spans="2:9" ht="15.75" customHeight="1" x14ac:dyDescent="0.25">
      <c r="B1037" s="13"/>
      <c r="F1037" s="13"/>
      <c r="I1037" s="10"/>
    </row>
    <row r="1038" spans="2:9" ht="15.75" customHeight="1" x14ac:dyDescent="0.25">
      <c r="B1038" s="13"/>
      <c r="F1038" s="13"/>
      <c r="I1038" s="10"/>
    </row>
    <row r="1039" spans="2:9" ht="15.75" customHeight="1" x14ac:dyDescent="0.25">
      <c r="B1039" s="13"/>
      <c r="F1039" s="13"/>
      <c r="I1039" s="10"/>
    </row>
    <row r="1040" spans="2:9" ht="15.75" customHeight="1" x14ac:dyDescent="0.25">
      <c r="B1040" s="13"/>
      <c r="F1040" s="13"/>
      <c r="I1040" s="10"/>
    </row>
    <row r="1041" spans="2:10" ht="15.75" customHeight="1" x14ac:dyDescent="0.25">
      <c r="B1041" s="13"/>
      <c r="F1041" s="13"/>
      <c r="I1041" s="10"/>
    </row>
    <row r="1042" spans="2:10" ht="15.75" customHeight="1" x14ac:dyDescent="0.25">
      <c r="B1042" s="13"/>
      <c r="F1042" s="13"/>
      <c r="I1042" s="10"/>
    </row>
    <row r="1043" spans="2:10" ht="15.75" customHeight="1" x14ac:dyDescent="0.25">
      <c r="B1043" s="13"/>
      <c r="F1043" s="13"/>
      <c r="I1043" s="10"/>
    </row>
    <row r="1044" spans="2:10" ht="15.75" customHeight="1" x14ac:dyDescent="0.25">
      <c r="B1044" s="13"/>
      <c r="F1044" s="13"/>
      <c r="I1044" s="10"/>
    </row>
    <row r="1045" spans="2:10" ht="15.75" customHeight="1" x14ac:dyDescent="0.25">
      <c r="B1045" s="13"/>
      <c r="F1045" s="13"/>
      <c r="I1045" s="10"/>
    </row>
    <row r="1046" spans="2:10" ht="15.75" customHeight="1" x14ac:dyDescent="0.25">
      <c r="B1046" s="13"/>
      <c r="F1046" s="13"/>
      <c r="I1046" s="20"/>
      <c r="J1046" s="20"/>
    </row>
    <row r="1047" spans="2:10" ht="15.75" customHeight="1" x14ac:dyDescent="0.25">
      <c r="B1047" s="13"/>
      <c r="F1047" s="13"/>
      <c r="I1047" s="20"/>
      <c r="J1047" s="20"/>
    </row>
    <row r="1048" spans="2:10" ht="15.75" customHeight="1" x14ac:dyDescent="0.25">
      <c r="B1048" s="13"/>
      <c r="F1048" s="13"/>
      <c r="I1048" s="20"/>
      <c r="J1048" s="20"/>
    </row>
    <row r="1049" spans="2:10" ht="15.75" customHeight="1" x14ac:dyDescent="0.25">
      <c r="B1049" s="13"/>
      <c r="F1049" s="13"/>
      <c r="I1049" s="20"/>
      <c r="J1049" s="20"/>
    </row>
    <row r="1050" spans="2:10" ht="15.75" customHeight="1" x14ac:dyDescent="0.25">
      <c r="B1050" s="13"/>
      <c r="F1050" s="13"/>
      <c r="I1050" s="20"/>
      <c r="J1050" s="20"/>
    </row>
    <row r="1051" spans="2:10" ht="15.75" customHeight="1" x14ac:dyDescent="0.25">
      <c r="B1051" s="13"/>
      <c r="F1051" s="13"/>
      <c r="I1051" s="20"/>
      <c r="J1051" s="20"/>
    </row>
    <row r="1052" spans="2:10" ht="15.75" customHeight="1" x14ac:dyDescent="0.25">
      <c r="B1052" s="13"/>
      <c r="F1052" s="13"/>
      <c r="I1052" s="20"/>
      <c r="J1052" s="20"/>
    </row>
    <row r="1053" spans="2:10" ht="15.75" customHeight="1" x14ac:dyDescent="0.25">
      <c r="B1053" s="13"/>
      <c r="F1053" s="13"/>
      <c r="I1053" s="20"/>
      <c r="J1053" s="20"/>
    </row>
    <row r="1054" spans="2:10" ht="15.75" customHeight="1" x14ac:dyDescent="0.25">
      <c r="B1054" s="13"/>
      <c r="F1054" s="13"/>
      <c r="I1054" s="20"/>
      <c r="J1054" s="20"/>
    </row>
    <row r="1055" spans="2:10" ht="15.75" customHeight="1" x14ac:dyDescent="0.25">
      <c r="B1055" s="13"/>
      <c r="F1055" s="13"/>
      <c r="I1055" s="20"/>
      <c r="J1055" s="20"/>
    </row>
    <row r="1056" spans="2:10" ht="15.75" customHeight="1" x14ac:dyDescent="0.25">
      <c r="B1056" s="13"/>
      <c r="F1056" s="13"/>
      <c r="I1056" s="20"/>
      <c r="J1056" s="20"/>
    </row>
    <row r="1057" spans="2:10" ht="15.75" customHeight="1" x14ac:dyDescent="0.25">
      <c r="B1057" s="13"/>
      <c r="F1057" s="13"/>
      <c r="I1057" s="20"/>
      <c r="J1057" s="20"/>
    </row>
    <row r="1058" spans="2:10" ht="15.75" customHeight="1" x14ac:dyDescent="0.25">
      <c r="B1058" s="13"/>
      <c r="F1058" s="13"/>
      <c r="I1058" s="20"/>
      <c r="J1058" s="20"/>
    </row>
    <row r="1059" spans="2:10" ht="15.75" customHeight="1" x14ac:dyDescent="0.25">
      <c r="B1059" s="13"/>
      <c r="F1059" s="13"/>
      <c r="I1059" s="20"/>
      <c r="J1059" s="20"/>
    </row>
    <row r="1060" spans="2:10" ht="15.75" customHeight="1" x14ac:dyDescent="0.25">
      <c r="B1060" s="13"/>
      <c r="F1060" s="13"/>
      <c r="I1060" s="20"/>
      <c r="J1060" s="20"/>
    </row>
    <row r="1061" spans="2:10" ht="15.75" customHeight="1" x14ac:dyDescent="0.25">
      <c r="B1061" s="13"/>
      <c r="F1061" s="13"/>
      <c r="I1061" s="20"/>
      <c r="J1061" s="20"/>
    </row>
    <row r="1062" spans="2:10" ht="15.75" customHeight="1" x14ac:dyDescent="0.25">
      <c r="B1062" s="13"/>
      <c r="F1062" s="13"/>
      <c r="I1062" s="20"/>
      <c r="J1062" s="20"/>
    </row>
    <row r="1063" spans="2:10" ht="15.75" customHeight="1" x14ac:dyDescent="0.25">
      <c r="B1063" s="13"/>
      <c r="F1063" s="13"/>
      <c r="I1063" s="20"/>
      <c r="J1063" s="20"/>
    </row>
    <row r="1064" spans="2:10" ht="15.75" customHeight="1" x14ac:dyDescent="0.25">
      <c r="B1064" s="13"/>
      <c r="F1064" s="13"/>
      <c r="I1064" s="20"/>
      <c r="J1064" s="20"/>
    </row>
    <row r="1065" spans="2:10" ht="15.75" customHeight="1" x14ac:dyDescent="0.25">
      <c r="B1065" s="13"/>
      <c r="F1065" s="13"/>
      <c r="I1065" s="20"/>
      <c r="J1065" s="20"/>
    </row>
    <row r="1066" spans="2:10" ht="15.75" customHeight="1" x14ac:dyDescent="0.25">
      <c r="B1066" s="13"/>
      <c r="F1066" s="13"/>
      <c r="I1066" s="20"/>
      <c r="J1066" s="20"/>
    </row>
    <row r="1067" spans="2:10" ht="15.75" customHeight="1" x14ac:dyDescent="0.25">
      <c r="B1067" s="13"/>
      <c r="F1067" s="13"/>
      <c r="I1067" s="20"/>
      <c r="J1067" s="20"/>
    </row>
    <row r="1068" spans="2:10" ht="15.75" customHeight="1" x14ac:dyDescent="0.25">
      <c r="B1068" s="13"/>
      <c r="F1068" s="13"/>
      <c r="I1068" s="20"/>
      <c r="J1068" s="20"/>
    </row>
    <row r="1069" spans="2:10" ht="15.75" customHeight="1" x14ac:dyDescent="0.25">
      <c r="B1069" s="13"/>
      <c r="F1069" s="13"/>
      <c r="I1069" s="20"/>
      <c r="J1069" s="20"/>
    </row>
    <row r="1070" spans="2:10" ht="15.75" customHeight="1" x14ac:dyDescent="0.25">
      <c r="B1070" s="13"/>
      <c r="F1070" s="13"/>
      <c r="I1070" s="10"/>
    </row>
    <row r="1071" spans="2:10" ht="15.75" customHeight="1" x14ac:dyDescent="0.25">
      <c r="B1071" s="13"/>
      <c r="F1071" s="13"/>
      <c r="I1071" s="10"/>
    </row>
    <row r="1072" spans="2:10" ht="15.75" customHeight="1" x14ac:dyDescent="0.25">
      <c r="B1072" s="13"/>
      <c r="F1072" s="13"/>
      <c r="I1072" s="10"/>
    </row>
    <row r="1073" spans="2:9" ht="15.75" customHeight="1" x14ac:dyDescent="0.25">
      <c r="B1073" s="13"/>
      <c r="F1073" s="13"/>
      <c r="I1073" s="10"/>
    </row>
    <row r="1074" spans="2:9" ht="15.75" customHeight="1" x14ac:dyDescent="0.25">
      <c r="B1074" s="13"/>
      <c r="F1074" s="13"/>
      <c r="I1074" s="10"/>
    </row>
    <row r="1075" spans="2:9" ht="15.75" customHeight="1" x14ac:dyDescent="0.25">
      <c r="B1075" s="13"/>
      <c r="F1075" s="13"/>
      <c r="I1075" s="10"/>
    </row>
    <row r="1076" spans="2:9" ht="15.75" customHeight="1" x14ac:dyDescent="0.25">
      <c r="B1076" s="13"/>
      <c r="F1076" s="13"/>
      <c r="I1076" s="10"/>
    </row>
    <row r="1077" spans="2:9" ht="15.75" customHeight="1" x14ac:dyDescent="0.25">
      <c r="B1077" s="13"/>
      <c r="F1077" s="13"/>
      <c r="I1077" s="10"/>
    </row>
    <row r="1078" spans="2:9" ht="15.75" customHeight="1" x14ac:dyDescent="0.25">
      <c r="B1078" s="13"/>
      <c r="F1078" s="13"/>
      <c r="I1078" s="10"/>
    </row>
    <row r="1079" spans="2:9" ht="15.75" customHeight="1" x14ac:dyDescent="0.25">
      <c r="B1079" s="13"/>
      <c r="F1079" s="13"/>
      <c r="I1079" s="10"/>
    </row>
    <row r="1080" spans="2:9" ht="15.75" customHeight="1" x14ac:dyDescent="0.25">
      <c r="B1080" s="13"/>
      <c r="F1080" s="13"/>
      <c r="I1080" s="10"/>
    </row>
    <row r="1081" spans="2:9" ht="15.75" customHeight="1" x14ac:dyDescent="0.25">
      <c r="B1081" s="13"/>
      <c r="F1081" s="13"/>
      <c r="I1081" s="10"/>
    </row>
    <row r="1082" spans="2:9" ht="15.75" customHeight="1" x14ac:dyDescent="0.25">
      <c r="B1082" s="13"/>
      <c r="F1082" s="13"/>
      <c r="I1082" s="10"/>
    </row>
    <row r="1083" spans="2:9" ht="15.75" customHeight="1" x14ac:dyDescent="0.25">
      <c r="B1083" s="13"/>
      <c r="F1083" s="13"/>
      <c r="I1083" s="10"/>
    </row>
    <row r="1084" spans="2:9" ht="15.75" customHeight="1" x14ac:dyDescent="0.25">
      <c r="B1084" s="13"/>
      <c r="F1084" s="13"/>
      <c r="I1084" s="10"/>
    </row>
    <row r="1085" spans="2:9" ht="15.75" customHeight="1" x14ac:dyDescent="0.25">
      <c r="B1085" s="13"/>
      <c r="F1085" s="13"/>
      <c r="I1085" s="10"/>
    </row>
    <row r="1086" spans="2:9" ht="15.75" customHeight="1" x14ac:dyDescent="0.25">
      <c r="B1086" s="13"/>
      <c r="F1086" s="13"/>
      <c r="I1086" s="10"/>
    </row>
    <row r="1087" spans="2:9" ht="15.75" customHeight="1" x14ac:dyDescent="0.25">
      <c r="B1087" s="13"/>
      <c r="F1087" s="13"/>
      <c r="I1087" s="10"/>
    </row>
    <row r="1088" spans="2:9" ht="15.75" customHeight="1" x14ac:dyDescent="0.25">
      <c r="B1088" s="13"/>
      <c r="F1088" s="13"/>
      <c r="I1088" s="10"/>
    </row>
    <row r="1089" spans="2:10" ht="15.75" customHeight="1" x14ac:dyDescent="0.25">
      <c r="B1089" s="13"/>
      <c r="F1089" s="13"/>
      <c r="I1089" s="10"/>
    </row>
    <row r="1090" spans="2:10" ht="15.75" customHeight="1" x14ac:dyDescent="0.25">
      <c r="B1090" s="13"/>
      <c r="F1090" s="13"/>
      <c r="I1090" s="10"/>
    </row>
    <row r="1091" spans="2:10" ht="15.75" customHeight="1" x14ac:dyDescent="0.25">
      <c r="B1091" s="13"/>
      <c r="F1091" s="13"/>
      <c r="I1091" s="10"/>
    </row>
    <row r="1092" spans="2:10" ht="15.75" customHeight="1" x14ac:dyDescent="0.25">
      <c r="B1092" s="13"/>
      <c r="F1092" s="13"/>
      <c r="I1092" s="10"/>
    </row>
    <row r="1093" spans="2:10" ht="15.75" customHeight="1" x14ac:dyDescent="0.25">
      <c r="B1093" s="13"/>
      <c r="F1093" s="13"/>
      <c r="I1093" s="10"/>
    </row>
    <row r="1094" spans="2:10" ht="15.75" customHeight="1" x14ac:dyDescent="0.25">
      <c r="B1094" s="13"/>
      <c r="F1094" s="13"/>
      <c r="I1094" s="20"/>
      <c r="J1094" s="20"/>
    </row>
    <row r="1095" spans="2:10" ht="15.75" customHeight="1" x14ac:dyDescent="0.25">
      <c r="B1095" s="13"/>
      <c r="F1095" s="13"/>
      <c r="I1095" s="20"/>
      <c r="J1095" s="20"/>
    </row>
    <row r="1096" spans="2:10" ht="15.75" customHeight="1" x14ac:dyDescent="0.25">
      <c r="B1096" s="13"/>
      <c r="F1096" s="13"/>
      <c r="I1096" s="20"/>
      <c r="J1096" s="20"/>
    </row>
    <row r="1097" spans="2:10" ht="15.75" customHeight="1" x14ac:dyDescent="0.25">
      <c r="B1097" s="13"/>
      <c r="F1097" s="13"/>
      <c r="I1097" s="20"/>
      <c r="J1097" s="20"/>
    </row>
    <row r="1098" spans="2:10" ht="15.75" customHeight="1" x14ac:dyDescent="0.25">
      <c r="B1098" s="13"/>
      <c r="F1098" s="13"/>
      <c r="I1098" s="20"/>
      <c r="J1098" s="20"/>
    </row>
    <row r="1099" spans="2:10" ht="15.75" customHeight="1" x14ac:dyDescent="0.25">
      <c r="B1099" s="13"/>
      <c r="F1099" s="13"/>
      <c r="I1099" s="20"/>
      <c r="J1099" s="20"/>
    </row>
    <row r="1100" spans="2:10" ht="15.75" customHeight="1" x14ac:dyDescent="0.25">
      <c r="B1100" s="13"/>
      <c r="F1100" s="13"/>
      <c r="I1100" s="20"/>
      <c r="J1100" s="20"/>
    </row>
    <row r="1101" spans="2:10" ht="15.75" customHeight="1" x14ac:dyDescent="0.25">
      <c r="B1101" s="13"/>
      <c r="F1101" s="13"/>
      <c r="I1101" s="20"/>
      <c r="J1101" s="20"/>
    </row>
    <row r="1102" spans="2:10" ht="15.75" customHeight="1" x14ac:dyDescent="0.25">
      <c r="B1102" s="13"/>
      <c r="F1102" s="13"/>
      <c r="I1102" s="20"/>
      <c r="J1102" s="20"/>
    </row>
    <row r="1103" spans="2:10" ht="15.75" customHeight="1" x14ac:dyDescent="0.25">
      <c r="B1103" s="13"/>
      <c r="F1103" s="13"/>
      <c r="I1103" s="20"/>
      <c r="J1103" s="20"/>
    </row>
    <row r="1104" spans="2:10" ht="15.75" customHeight="1" x14ac:dyDescent="0.25">
      <c r="B1104" s="13"/>
      <c r="F1104" s="13"/>
      <c r="I1104" s="20"/>
      <c r="J1104" s="20"/>
    </row>
    <row r="1105" spans="2:10" ht="15.75" customHeight="1" x14ac:dyDescent="0.25">
      <c r="B1105" s="13"/>
      <c r="F1105" s="13"/>
      <c r="I1105" s="20"/>
      <c r="J1105" s="20"/>
    </row>
    <row r="1106" spans="2:10" ht="15.75" customHeight="1" x14ac:dyDescent="0.25">
      <c r="B1106" s="13"/>
      <c r="F1106" s="13"/>
      <c r="I1106" s="20"/>
      <c r="J1106" s="20"/>
    </row>
    <row r="1107" spans="2:10" ht="15.75" customHeight="1" x14ac:dyDescent="0.25">
      <c r="B1107" s="13"/>
      <c r="F1107" s="13"/>
      <c r="I1107" s="20"/>
      <c r="J1107" s="20"/>
    </row>
    <row r="1108" spans="2:10" ht="15.75" customHeight="1" x14ac:dyDescent="0.25">
      <c r="B1108" s="13"/>
      <c r="F1108" s="13"/>
      <c r="I1108" s="20"/>
      <c r="J1108" s="20"/>
    </row>
    <row r="1109" spans="2:10" ht="15.75" customHeight="1" x14ac:dyDescent="0.25">
      <c r="B1109" s="13"/>
      <c r="F1109" s="13"/>
      <c r="I1109" s="20"/>
      <c r="J1109" s="20"/>
    </row>
    <row r="1110" spans="2:10" ht="15.75" customHeight="1" x14ac:dyDescent="0.25">
      <c r="B1110" s="13"/>
      <c r="F1110" s="13"/>
      <c r="I1110" s="20"/>
      <c r="J1110" s="20"/>
    </row>
    <row r="1111" spans="2:10" ht="15.75" customHeight="1" x14ac:dyDescent="0.25">
      <c r="B1111" s="13"/>
      <c r="F1111" s="13"/>
      <c r="I1111" s="20"/>
      <c r="J1111" s="20"/>
    </row>
    <row r="1112" spans="2:10" ht="15.75" customHeight="1" x14ac:dyDescent="0.25">
      <c r="B1112" s="13"/>
      <c r="F1112" s="13"/>
      <c r="I1112" s="20"/>
      <c r="J1112" s="20"/>
    </row>
    <row r="1113" spans="2:10" ht="15.75" customHeight="1" x14ac:dyDescent="0.25">
      <c r="B1113" s="13"/>
      <c r="F1113" s="13"/>
      <c r="I1113" s="20"/>
      <c r="J1113" s="20"/>
    </row>
    <row r="1114" spans="2:10" ht="15.75" customHeight="1" x14ac:dyDescent="0.25">
      <c r="B1114" s="13"/>
      <c r="F1114" s="13"/>
      <c r="I1114" s="20"/>
      <c r="J1114" s="20"/>
    </row>
    <row r="1115" spans="2:10" ht="15.75" customHeight="1" x14ac:dyDescent="0.25">
      <c r="B1115" s="13"/>
      <c r="F1115" s="13"/>
      <c r="I1115" s="20"/>
      <c r="J1115" s="20"/>
    </row>
    <row r="1116" spans="2:10" ht="15.75" customHeight="1" x14ac:dyDescent="0.25">
      <c r="B1116" s="13"/>
      <c r="F1116" s="13"/>
      <c r="I1116" s="20"/>
      <c r="J1116" s="20"/>
    </row>
    <row r="1117" spans="2:10" ht="15.75" customHeight="1" x14ac:dyDescent="0.25">
      <c r="B1117" s="13"/>
      <c r="F1117" s="13"/>
      <c r="I1117" s="20"/>
      <c r="J1117" s="20"/>
    </row>
    <row r="1118" spans="2:10" ht="15.75" customHeight="1" x14ac:dyDescent="0.25">
      <c r="B1118" s="13"/>
      <c r="F1118" s="13"/>
      <c r="I1118" s="10"/>
    </row>
    <row r="1119" spans="2:10" ht="15.75" customHeight="1" x14ac:dyDescent="0.25">
      <c r="B1119" s="13"/>
      <c r="F1119" s="13"/>
      <c r="I1119" s="10"/>
    </row>
    <row r="1120" spans="2:10" ht="15.75" customHeight="1" x14ac:dyDescent="0.25">
      <c r="B1120" s="13"/>
      <c r="F1120" s="13"/>
      <c r="I1120" s="10"/>
    </row>
    <row r="1121" spans="2:9" ht="15.75" customHeight="1" x14ac:dyDescent="0.25">
      <c r="B1121" s="13"/>
      <c r="F1121" s="13"/>
      <c r="I1121" s="10"/>
    </row>
    <row r="1122" spans="2:9" ht="15.75" customHeight="1" x14ac:dyDescent="0.25">
      <c r="B1122" s="13"/>
      <c r="F1122" s="13"/>
      <c r="I1122" s="10"/>
    </row>
    <row r="1123" spans="2:9" ht="15.75" customHeight="1" x14ac:dyDescent="0.25">
      <c r="B1123" s="13"/>
      <c r="F1123" s="13"/>
      <c r="I1123" s="10"/>
    </row>
    <row r="1124" spans="2:9" ht="15.75" customHeight="1" x14ac:dyDescent="0.25">
      <c r="B1124" s="13"/>
      <c r="F1124" s="13"/>
      <c r="I1124" s="10"/>
    </row>
    <row r="1125" spans="2:9" ht="15.75" customHeight="1" x14ac:dyDescent="0.25">
      <c r="B1125" s="13"/>
      <c r="F1125" s="13"/>
      <c r="I1125" s="10"/>
    </row>
    <row r="1126" spans="2:9" ht="15.75" customHeight="1" x14ac:dyDescent="0.25">
      <c r="B1126" s="13"/>
      <c r="F1126" s="13"/>
      <c r="I1126" s="10"/>
    </row>
    <row r="1127" spans="2:9" ht="15.75" customHeight="1" x14ac:dyDescent="0.25">
      <c r="B1127" s="13"/>
      <c r="F1127" s="13"/>
      <c r="I1127" s="10"/>
    </row>
    <row r="1128" spans="2:9" ht="15.75" customHeight="1" x14ac:dyDescent="0.25">
      <c r="B1128" s="13"/>
      <c r="F1128" s="13"/>
      <c r="I1128" s="10"/>
    </row>
    <row r="1129" spans="2:9" ht="15.75" customHeight="1" x14ac:dyDescent="0.25">
      <c r="B1129" s="13"/>
      <c r="F1129" s="13"/>
      <c r="I1129" s="10"/>
    </row>
    <row r="1130" spans="2:9" ht="15.75" customHeight="1" x14ac:dyDescent="0.25">
      <c r="B1130" s="13"/>
      <c r="F1130" s="13"/>
      <c r="I1130" s="10"/>
    </row>
    <row r="1131" spans="2:9" ht="15.75" customHeight="1" x14ac:dyDescent="0.25">
      <c r="B1131" s="13"/>
      <c r="F1131" s="13"/>
      <c r="I1131" s="10"/>
    </row>
    <row r="1132" spans="2:9" ht="15.75" customHeight="1" x14ac:dyDescent="0.25">
      <c r="B1132" s="13"/>
      <c r="F1132" s="13"/>
      <c r="I1132" s="10"/>
    </row>
    <row r="1133" spans="2:9" ht="15.75" customHeight="1" x14ac:dyDescent="0.25">
      <c r="B1133" s="13"/>
      <c r="F1133" s="13"/>
      <c r="I1133" s="10"/>
    </row>
    <row r="1134" spans="2:9" ht="15.75" customHeight="1" x14ac:dyDescent="0.25">
      <c r="B1134" s="13"/>
      <c r="F1134" s="13"/>
      <c r="I1134" s="10"/>
    </row>
    <row r="1135" spans="2:9" ht="15.75" customHeight="1" x14ac:dyDescent="0.25">
      <c r="B1135" s="13"/>
      <c r="F1135" s="13"/>
      <c r="I1135" s="10"/>
    </row>
    <row r="1136" spans="2:9" ht="15.75" customHeight="1" x14ac:dyDescent="0.25">
      <c r="B1136" s="13"/>
      <c r="F1136" s="13"/>
      <c r="I1136" s="10"/>
    </row>
    <row r="1137" spans="2:10" ht="15.75" customHeight="1" x14ac:dyDescent="0.25">
      <c r="B1137" s="13"/>
      <c r="F1137" s="13"/>
      <c r="I1137" s="10"/>
    </row>
    <row r="1138" spans="2:10" ht="15.75" customHeight="1" x14ac:dyDescent="0.25">
      <c r="B1138" s="13"/>
      <c r="F1138" s="13"/>
      <c r="I1138" s="10"/>
    </row>
    <row r="1139" spans="2:10" ht="15.75" customHeight="1" x14ac:dyDescent="0.25">
      <c r="B1139" s="13"/>
      <c r="F1139" s="13"/>
      <c r="I1139" s="10"/>
    </row>
    <row r="1140" spans="2:10" ht="15.75" customHeight="1" x14ac:dyDescent="0.25">
      <c r="B1140" s="13"/>
      <c r="F1140" s="13"/>
      <c r="I1140" s="10"/>
    </row>
    <row r="1141" spans="2:10" ht="15.75" customHeight="1" x14ac:dyDescent="0.25">
      <c r="B1141" s="13"/>
      <c r="F1141" s="13"/>
      <c r="I1141" s="10"/>
    </row>
    <row r="1142" spans="2:10" ht="15.75" customHeight="1" x14ac:dyDescent="0.25">
      <c r="B1142" s="13"/>
      <c r="F1142" s="13"/>
      <c r="I1142" s="20"/>
      <c r="J1142" s="20"/>
    </row>
    <row r="1143" spans="2:10" ht="15.75" customHeight="1" x14ac:dyDescent="0.25">
      <c r="B1143" s="13"/>
      <c r="F1143" s="13"/>
      <c r="I1143" s="20"/>
      <c r="J1143" s="20"/>
    </row>
    <row r="1144" spans="2:10" ht="15.75" customHeight="1" x14ac:dyDescent="0.25">
      <c r="B1144" s="13"/>
      <c r="F1144" s="13"/>
      <c r="I1144" s="20"/>
      <c r="J1144" s="20"/>
    </row>
    <row r="1145" spans="2:10" ht="15.75" customHeight="1" x14ac:dyDescent="0.25">
      <c r="B1145" s="13"/>
      <c r="F1145" s="13"/>
      <c r="I1145" s="20"/>
      <c r="J1145" s="20"/>
    </row>
    <row r="1146" spans="2:10" ht="15.75" customHeight="1" x14ac:dyDescent="0.25">
      <c r="B1146" s="13"/>
      <c r="F1146" s="13"/>
      <c r="I1146" s="20"/>
      <c r="J1146" s="20"/>
    </row>
    <row r="1147" spans="2:10" ht="15.75" customHeight="1" x14ac:dyDescent="0.25">
      <c r="B1147" s="13"/>
      <c r="F1147" s="13"/>
      <c r="I1147" s="20"/>
      <c r="J1147" s="20"/>
    </row>
    <row r="1148" spans="2:10" ht="15.75" customHeight="1" x14ac:dyDescent="0.25">
      <c r="B1148" s="13"/>
      <c r="F1148" s="13"/>
      <c r="I1148" s="20"/>
      <c r="J1148" s="20"/>
    </row>
    <row r="1149" spans="2:10" ht="15.75" customHeight="1" x14ac:dyDescent="0.25">
      <c r="B1149" s="13"/>
      <c r="F1149" s="13"/>
      <c r="I1149" s="20"/>
      <c r="J1149" s="20"/>
    </row>
    <row r="1150" spans="2:10" ht="15.75" customHeight="1" x14ac:dyDescent="0.25">
      <c r="B1150" s="13"/>
      <c r="F1150" s="13"/>
      <c r="I1150" s="20"/>
      <c r="J1150" s="20"/>
    </row>
    <row r="1151" spans="2:10" ht="15.75" customHeight="1" x14ac:dyDescent="0.25">
      <c r="B1151" s="13"/>
      <c r="F1151" s="13"/>
      <c r="I1151" s="20"/>
      <c r="J1151" s="20"/>
    </row>
    <row r="1152" spans="2:10" ht="15.75" customHeight="1" x14ac:dyDescent="0.25">
      <c r="B1152" s="13"/>
      <c r="F1152" s="13"/>
      <c r="I1152" s="20"/>
      <c r="J1152" s="20"/>
    </row>
    <row r="1153" spans="1:10" ht="15.75" customHeight="1" x14ac:dyDescent="0.25">
      <c r="B1153" s="13"/>
      <c r="F1153" s="13"/>
      <c r="I1153" s="20"/>
      <c r="J1153" s="20"/>
    </row>
    <row r="1154" spans="1:10" ht="15.75" customHeight="1" x14ac:dyDescent="0.25">
      <c r="B1154" s="13"/>
      <c r="F1154" s="13"/>
      <c r="I1154" s="20"/>
      <c r="J1154" s="20"/>
    </row>
    <row r="1155" spans="1:10" ht="15.75" customHeight="1" x14ac:dyDescent="0.25">
      <c r="B1155" s="13"/>
      <c r="F1155" s="13"/>
      <c r="I1155" s="20"/>
      <c r="J1155" s="20"/>
    </row>
    <row r="1156" spans="1:10" ht="15.75" customHeight="1" x14ac:dyDescent="0.25">
      <c r="B1156" s="13"/>
      <c r="F1156" s="13"/>
      <c r="I1156" s="20"/>
      <c r="J1156" s="20"/>
    </row>
    <row r="1157" spans="1:10" ht="15.75" customHeight="1" x14ac:dyDescent="0.25">
      <c r="B1157" s="13"/>
      <c r="F1157" s="13"/>
      <c r="I1157" s="20"/>
      <c r="J1157" s="20"/>
    </row>
    <row r="1158" spans="1:10" ht="15.75" customHeight="1" x14ac:dyDescent="0.25">
      <c r="B1158" s="13"/>
      <c r="F1158" s="13"/>
      <c r="I1158" s="20"/>
      <c r="J1158" s="20"/>
    </row>
    <row r="1159" spans="1:10" ht="15.75" customHeight="1" x14ac:dyDescent="0.25">
      <c r="B1159" s="13"/>
      <c r="F1159" s="13"/>
      <c r="I1159" s="20"/>
      <c r="J1159" s="20"/>
    </row>
    <row r="1160" spans="1:10" ht="15.75" customHeight="1" x14ac:dyDescent="0.25">
      <c r="B1160" s="13"/>
      <c r="F1160" s="13"/>
      <c r="I1160" s="20"/>
      <c r="J1160" s="20"/>
    </row>
    <row r="1161" spans="1:10" ht="15.75" customHeight="1" x14ac:dyDescent="0.25">
      <c r="B1161" s="13"/>
      <c r="F1161" s="13"/>
      <c r="I1161" s="20"/>
      <c r="J1161" s="20"/>
    </row>
    <row r="1162" spans="1:10" ht="15.75" customHeight="1" x14ac:dyDescent="0.25">
      <c r="B1162" s="13"/>
      <c r="F1162" s="13"/>
      <c r="I1162" s="20"/>
      <c r="J1162" s="20"/>
    </row>
    <row r="1163" spans="1:10" ht="15.75" customHeight="1" x14ac:dyDescent="0.25">
      <c r="B1163" s="13"/>
      <c r="F1163" s="13"/>
      <c r="I1163" s="20"/>
      <c r="J1163" s="20"/>
    </row>
    <row r="1164" spans="1:10" ht="15.75" customHeight="1" x14ac:dyDescent="0.25">
      <c r="A1164" s="11" t="s">
        <v>115</v>
      </c>
      <c r="B1164" s="13"/>
      <c r="F1164" s="13"/>
      <c r="I1164" s="20"/>
      <c r="J1164" s="20"/>
    </row>
    <row r="1165" spans="1:10" ht="15.75" customHeight="1" x14ac:dyDescent="0.25">
      <c r="B1165" s="13"/>
      <c r="F1165" s="13"/>
      <c r="I1165" s="20"/>
      <c r="J1165" s="20"/>
    </row>
    <row r="1166" spans="1:10" ht="15.75" customHeight="1" x14ac:dyDescent="0.25">
      <c r="B1166" s="13"/>
      <c r="F1166" s="13"/>
      <c r="I1166" s="10"/>
    </row>
    <row r="1167" spans="1:10" ht="15.75" customHeight="1" x14ac:dyDescent="0.25">
      <c r="B1167" s="13"/>
      <c r="F1167" s="13"/>
      <c r="I1167" s="10"/>
    </row>
    <row r="1168" spans="1:10" ht="15.75" customHeight="1" x14ac:dyDescent="0.25">
      <c r="B1168" s="13"/>
      <c r="F1168" s="13"/>
      <c r="I1168" s="10"/>
    </row>
    <row r="1169" spans="2:9" ht="15.75" customHeight="1" x14ac:dyDescent="0.25">
      <c r="B1169" s="13"/>
      <c r="F1169" s="13"/>
      <c r="I1169" s="10"/>
    </row>
    <row r="1170" spans="2:9" ht="15.75" customHeight="1" x14ac:dyDescent="0.25">
      <c r="B1170" s="13"/>
      <c r="F1170" s="13"/>
      <c r="I1170" s="10"/>
    </row>
    <row r="1171" spans="2:9" ht="15.75" customHeight="1" x14ac:dyDescent="0.25">
      <c r="B1171" s="13"/>
      <c r="F1171" s="13"/>
      <c r="I1171" s="10"/>
    </row>
    <row r="1172" spans="2:9" ht="15.75" customHeight="1" x14ac:dyDescent="0.25">
      <c r="B1172" s="13"/>
      <c r="F1172" s="13"/>
      <c r="I1172" s="10"/>
    </row>
    <row r="1173" spans="2:9" ht="15.75" customHeight="1" x14ac:dyDescent="0.25">
      <c r="B1173" s="13"/>
      <c r="F1173" s="13"/>
      <c r="I1173" s="10"/>
    </row>
    <row r="1174" spans="2:9" ht="15.75" customHeight="1" x14ac:dyDescent="0.25">
      <c r="B1174" s="13"/>
      <c r="F1174" s="13"/>
      <c r="I1174" s="10"/>
    </row>
    <row r="1175" spans="2:9" ht="15.75" customHeight="1" x14ac:dyDescent="0.25">
      <c r="B1175" s="13"/>
      <c r="F1175" s="13"/>
      <c r="I1175" s="10"/>
    </row>
    <row r="1176" spans="2:9" ht="15.75" customHeight="1" x14ac:dyDescent="0.25">
      <c r="B1176" s="13"/>
      <c r="F1176" s="13"/>
      <c r="I1176" s="10"/>
    </row>
    <row r="1177" spans="2:9" ht="15.75" customHeight="1" x14ac:dyDescent="0.25">
      <c r="B1177" s="13"/>
      <c r="F1177" s="13"/>
      <c r="I1177" s="10"/>
    </row>
    <row r="1178" spans="2:9" ht="15.75" customHeight="1" x14ac:dyDescent="0.25">
      <c r="B1178" s="13"/>
      <c r="F1178" s="13"/>
      <c r="I1178" s="10"/>
    </row>
    <row r="1179" spans="2:9" ht="15.75" customHeight="1" x14ac:dyDescent="0.25">
      <c r="B1179" s="13"/>
      <c r="F1179" s="13"/>
      <c r="I1179" s="10"/>
    </row>
    <row r="1180" spans="2:9" ht="15.75" customHeight="1" x14ac:dyDescent="0.25">
      <c r="B1180" s="13"/>
      <c r="F1180" s="13"/>
      <c r="I1180" s="10"/>
    </row>
    <row r="1181" spans="2:9" ht="15.75" customHeight="1" x14ac:dyDescent="0.25">
      <c r="B1181" s="13"/>
      <c r="F1181" s="13"/>
      <c r="I1181" s="10"/>
    </row>
    <row r="1182" spans="2:9" ht="15.75" customHeight="1" x14ac:dyDescent="0.25">
      <c r="B1182" s="13"/>
      <c r="F1182" s="13"/>
      <c r="I1182" s="10"/>
    </row>
    <row r="1183" spans="2:9" ht="15.75" customHeight="1" x14ac:dyDescent="0.25">
      <c r="B1183" s="13"/>
      <c r="F1183" s="13"/>
      <c r="I1183" s="10"/>
    </row>
    <row r="1184" spans="2:9" ht="15.75" customHeight="1" x14ac:dyDescent="0.25">
      <c r="B1184" s="13"/>
      <c r="F1184" s="13"/>
      <c r="I1184" s="10"/>
    </row>
    <row r="1185" spans="2:10" ht="15.75" customHeight="1" x14ac:dyDescent="0.25">
      <c r="B1185" s="13"/>
      <c r="F1185" s="13"/>
      <c r="I1185" s="10"/>
    </row>
    <row r="1186" spans="2:10" ht="15.75" customHeight="1" x14ac:dyDescent="0.25">
      <c r="B1186" s="13"/>
      <c r="F1186" s="13"/>
      <c r="I1186" s="10"/>
    </row>
    <row r="1187" spans="2:10" ht="15.75" customHeight="1" x14ac:dyDescent="0.25">
      <c r="B1187" s="13"/>
      <c r="F1187" s="13"/>
      <c r="I1187" s="10"/>
    </row>
    <row r="1188" spans="2:10" ht="15.75" customHeight="1" x14ac:dyDescent="0.25">
      <c r="B1188" s="13"/>
      <c r="F1188" s="13"/>
      <c r="I1188" s="10"/>
    </row>
    <row r="1189" spans="2:10" ht="15.75" customHeight="1" x14ac:dyDescent="0.25">
      <c r="B1189" s="13"/>
      <c r="F1189" s="13"/>
      <c r="I1189" s="10"/>
    </row>
    <row r="1190" spans="2:10" ht="15.75" customHeight="1" x14ac:dyDescent="0.25">
      <c r="B1190" s="13"/>
      <c r="F1190" s="13"/>
      <c r="I1190" s="20"/>
      <c r="J1190" s="20"/>
    </row>
    <row r="1191" spans="2:10" ht="15.75" customHeight="1" x14ac:dyDescent="0.25">
      <c r="B1191" s="13"/>
      <c r="F1191" s="13"/>
      <c r="I1191" s="20"/>
      <c r="J1191" s="20"/>
    </row>
    <row r="1192" spans="2:10" ht="15.75" customHeight="1" x14ac:dyDescent="0.25">
      <c r="B1192" s="13"/>
      <c r="F1192" s="13"/>
      <c r="I1192" s="20"/>
      <c r="J1192" s="20"/>
    </row>
    <row r="1193" spans="2:10" ht="15.75" customHeight="1" x14ac:dyDescent="0.25">
      <c r="B1193" s="13"/>
      <c r="F1193" s="13"/>
      <c r="I1193" s="20"/>
      <c r="J1193" s="20"/>
    </row>
    <row r="1194" spans="2:10" ht="15.75" customHeight="1" x14ac:dyDescent="0.25">
      <c r="B1194" s="13"/>
      <c r="F1194" s="13"/>
      <c r="I1194" s="20"/>
      <c r="J1194" s="20"/>
    </row>
    <row r="1195" spans="2:10" ht="15.75" customHeight="1" x14ac:dyDescent="0.25">
      <c r="B1195" s="13"/>
      <c r="F1195" s="13"/>
      <c r="I1195" s="20"/>
      <c r="J1195" s="20"/>
    </row>
    <row r="1196" spans="2:10" ht="15.75" customHeight="1" x14ac:dyDescent="0.25">
      <c r="B1196" s="13"/>
      <c r="F1196" s="13"/>
      <c r="I1196" s="20"/>
      <c r="J1196" s="20"/>
    </row>
    <row r="1197" spans="2:10" ht="15.75" customHeight="1" x14ac:dyDescent="0.25">
      <c r="B1197" s="13"/>
      <c r="F1197" s="13"/>
      <c r="I1197" s="20"/>
      <c r="J1197" s="20"/>
    </row>
    <row r="1198" spans="2:10" ht="15.75" customHeight="1" x14ac:dyDescent="0.25">
      <c r="B1198" s="13"/>
      <c r="F1198" s="13"/>
      <c r="I1198" s="20"/>
      <c r="J1198" s="20"/>
    </row>
    <row r="1199" spans="2:10" ht="15.75" customHeight="1" x14ac:dyDescent="0.25">
      <c r="B1199" s="13"/>
      <c r="F1199" s="13"/>
      <c r="I1199" s="20"/>
      <c r="J1199" s="20"/>
    </row>
    <row r="1200" spans="2:10" ht="15.75" customHeight="1" x14ac:dyDescent="0.25">
      <c r="B1200" s="13"/>
      <c r="F1200" s="13"/>
      <c r="I1200" s="20"/>
      <c r="J1200" s="20"/>
    </row>
    <row r="1201" spans="2:10" ht="15.75" customHeight="1" x14ac:dyDescent="0.25">
      <c r="B1201" s="13"/>
      <c r="F1201" s="13"/>
      <c r="I1201" s="20"/>
      <c r="J1201" s="20"/>
    </row>
    <row r="1202" spans="2:10" ht="15.75" customHeight="1" x14ac:dyDescent="0.25">
      <c r="B1202" s="13"/>
      <c r="F1202" s="13"/>
      <c r="I1202" s="20"/>
      <c r="J1202" s="20"/>
    </row>
    <row r="1203" spans="2:10" ht="15.75" customHeight="1" x14ac:dyDescent="0.25">
      <c r="B1203" s="13"/>
      <c r="F1203" s="13"/>
      <c r="I1203" s="20"/>
      <c r="J1203" s="20"/>
    </row>
    <row r="1204" spans="2:10" ht="15.75" customHeight="1" x14ac:dyDescent="0.25">
      <c r="B1204" s="13"/>
      <c r="F1204" s="13"/>
      <c r="I1204" s="20"/>
      <c r="J1204" s="20"/>
    </row>
    <row r="1205" spans="2:10" ht="15.75" customHeight="1" x14ac:dyDescent="0.25">
      <c r="B1205" s="13"/>
      <c r="F1205" s="13"/>
      <c r="I1205" s="20"/>
      <c r="J1205" s="20"/>
    </row>
    <row r="1206" spans="2:10" ht="15.75" customHeight="1" x14ac:dyDescent="0.25">
      <c r="B1206" s="13"/>
      <c r="F1206" s="13"/>
      <c r="I1206" s="20"/>
      <c r="J1206" s="20"/>
    </row>
    <row r="1207" spans="2:10" ht="15.75" customHeight="1" x14ac:dyDescent="0.25">
      <c r="B1207" s="13"/>
      <c r="F1207" s="13"/>
      <c r="I1207" s="20"/>
      <c r="J1207" s="20"/>
    </row>
    <row r="1208" spans="2:10" ht="15.75" customHeight="1" x14ac:dyDescent="0.25">
      <c r="B1208" s="13"/>
      <c r="F1208" s="13"/>
      <c r="I1208" s="20"/>
      <c r="J1208" s="20"/>
    </row>
    <row r="1209" spans="2:10" ht="15.75" customHeight="1" x14ac:dyDescent="0.25">
      <c r="B1209" s="13"/>
      <c r="F1209" s="13"/>
      <c r="I1209" s="20"/>
      <c r="J1209" s="20"/>
    </row>
    <row r="1210" spans="2:10" ht="15.75" customHeight="1" x14ac:dyDescent="0.25">
      <c r="B1210" s="13"/>
      <c r="F1210" s="13"/>
      <c r="I1210" s="20"/>
      <c r="J1210" s="20"/>
    </row>
    <row r="1211" spans="2:10" ht="15.75" customHeight="1" x14ac:dyDescent="0.25">
      <c r="B1211" s="13"/>
      <c r="F1211" s="13"/>
      <c r="I1211" s="20"/>
      <c r="J1211" s="20"/>
    </row>
    <row r="1212" spans="2:10" ht="15.75" customHeight="1" x14ac:dyDescent="0.25">
      <c r="B1212" s="13"/>
      <c r="F1212" s="13"/>
      <c r="I1212" s="20"/>
      <c r="J1212" s="20"/>
    </row>
    <row r="1213" spans="2:10" ht="15.75" customHeight="1" x14ac:dyDescent="0.25">
      <c r="B1213" s="13"/>
      <c r="F1213" s="13"/>
      <c r="I1213" s="20"/>
      <c r="J1213" s="20"/>
    </row>
    <row r="1214" spans="2:10" ht="15.75" customHeight="1" x14ac:dyDescent="0.25">
      <c r="B1214" s="13"/>
      <c r="F1214" s="13"/>
      <c r="I1214" s="10"/>
    </row>
    <row r="1215" spans="2:10" ht="15.75" customHeight="1" x14ac:dyDescent="0.25">
      <c r="B1215" s="13"/>
      <c r="F1215" s="13"/>
      <c r="I1215" s="10"/>
    </row>
    <row r="1216" spans="2:10" ht="15.75" customHeight="1" x14ac:dyDescent="0.25">
      <c r="B1216" s="13"/>
      <c r="F1216" s="13"/>
      <c r="I1216" s="10"/>
    </row>
    <row r="1217" spans="2:9" ht="15.75" customHeight="1" x14ac:dyDescent="0.25">
      <c r="B1217" s="13"/>
      <c r="F1217" s="13"/>
      <c r="I1217" s="10"/>
    </row>
    <row r="1218" spans="2:9" ht="15.75" customHeight="1" x14ac:dyDescent="0.25">
      <c r="B1218" s="13"/>
      <c r="F1218" s="13"/>
      <c r="I1218" s="10"/>
    </row>
    <row r="1219" spans="2:9" ht="15.75" customHeight="1" x14ac:dyDescent="0.25">
      <c r="B1219" s="13"/>
      <c r="F1219" s="13"/>
      <c r="I1219" s="10"/>
    </row>
    <row r="1220" spans="2:9" ht="15.75" customHeight="1" x14ac:dyDescent="0.25">
      <c r="B1220" s="13"/>
      <c r="F1220" s="13"/>
      <c r="I1220" s="10"/>
    </row>
    <row r="1221" spans="2:9" ht="15.75" customHeight="1" x14ac:dyDescent="0.25">
      <c r="B1221" s="13"/>
      <c r="F1221" s="13"/>
      <c r="I1221" s="10"/>
    </row>
    <row r="1222" spans="2:9" ht="15.75" customHeight="1" x14ac:dyDescent="0.25">
      <c r="B1222" s="13"/>
      <c r="F1222" s="13"/>
      <c r="I1222" s="10"/>
    </row>
    <row r="1223" spans="2:9" ht="15.75" customHeight="1" x14ac:dyDescent="0.25">
      <c r="B1223" s="13"/>
      <c r="F1223" s="13"/>
      <c r="I1223" s="10"/>
    </row>
    <row r="1224" spans="2:9" ht="15.75" customHeight="1" x14ac:dyDescent="0.25">
      <c r="B1224" s="13"/>
      <c r="F1224" s="13"/>
      <c r="I1224" s="10"/>
    </row>
    <row r="1225" spans="2:9" ht="15.75" customHeight="1" x14ac:dyDescent="0.25">
      <c r="B1225" s="13"/>
      <c r="F1225" s="13"/>
      <c r="I1225" s="10"/>
    </row>
    <row r="1226" spans="2:9" ht="15.75" customHeight="1" x14ac:dyDescent="0.25">
      <c r="B1226" s="13"/>
      <c r="F1226" s="13"/>
      <c r="I1226" s="10"/>
    </row>
    <row r="1227" spans="2:9" ht="15.75" customHeight="1" x14ac:dyDescent="0.25">
      <c r="B1227" s="13"/>
      <c r="F1227" s="13"/>
      <c r="I1227" s="10"/>
    </row>
    <row r="1228" spans="2:9" ht="15.75" customHeight="1" x14ac:dyDescent="0.25">
      <c r="B1228" s="13"/>
      <c r="F1228" s="13"/>
      <c r="I1228" s="10"/>
    </row>
    <row r="1229" spans="2:9" ht="15.75" customHeight="1" x14ac:dyDescent="0.25">
      <c r="B1229" s="13"/>
      <c r="F1229" s="13"/>
      <c r="I1229" s="10"/>
    </row>
    <row r="1230" spans="2:9" ht="15.75" customHeight="1" x14ac:dyDescent="0.25">
      <c r="B1230" s="13"/>
      <c r="F1230" s="13"/>
      <c r="I1230" s="10"/>
    </row>
    <row r="1231" spans="2:9" ht="15.75" customHeight="1" x14ac:dyDescent="0.25">
      <c r="B1231" s="13"/>
      <c r="F1231" s="13"/>
      <c r="I1231" s="10"/>
    </row>
    <row r="1232" spans="2:9" ht="15.75" customHeight="1" x14ac:dyDescent="0.25">
      <c r="B1232" s="13"/>
      <c r="F1232" s="13"/>
      <c r="I1232" s="10"/>
    </row>
    <row r="1233" spans="2:10" ht="15.75" customHeight="1" x14ac:dyDescent="0.25">
      <c r="B1233" s="13"/>
      <c r="F1233" s="13"/>
      <c r="I1233" s="10"/>
    </row>
    <row r="1234" spans="2:10" ht="15.75" customHeight="1" x14ac:dyDescent="0.25">
      <c r="B1234" s="13"/>
      <c r="F1234" s="13"/>
      <c r="I1234" s="10"/>
    </row>
    <row r="1235" spans="2:10" ht="15.75" customHeight="1" x14ac:dyDescent="0.25">
      <c r="B1235" s="13"/>
      <c r="F1235" s="13"/>
      <c r="I1235" s="10"/>
    </row>
    <row r="1236" spans="2:10" ht="15.75" customHeight="1" x14ac:dyDescent="0.25">
      <c r="B1236" s="13"/>
      <c r="F1236" s="13"/>
      <c r="I1236" s="10"/>
    </row>
    <row r="1237" spans="2:10" ht="15.75" customHeight="1" x14ac:dyDescent="0.25">
      <c r="B1237" s="13"/>
      <c r="F1237" s="13"/>
      <c r="I1237" s="10"/>
    </row>
    <row r="1238" spans="2:10" ht="15.75" customHeight="1" x14ac:dyDescent="0.25">
      <c r="B1238" s="13"/>
      <c r="F1238" s="13"/>
      <c r="I1238" s="20"/>
      <c r="J1238" s="20"/>
    </row>
    <row r="1239" spans="2:10" ht="15.75" customHeight="1" x14ac:dyDescent="0.25">
      <c r="B1239" s="13"/>
      <c r="F1239" s="13"/>
      <c r="I1239" s="20"/>
      <c r="J1239" s="20"/>
    </row>
    <row r="1240" spans="2:10" ht="15.75" customHeight="1" x14ac:dyDescent="0.25">
      <c r="B1240" s="13"/>
      <c r="F1240" s="13"/>
      <c r="I1240" s="20"/>
      <c r="J1240" s="20"/>
    </row>
    <row r="1241" spans="2:10" ht="15.75" customHeight="1" x14ac:dyDescent="0.25">
      <c r="B1241" s="13"/>
      <c r="F1241" s="13"/>
      <c r="I1241" s="20"/>
      <c r="J1241" s="20"/>
    </row>
    <row r="1242" spans="2:10" ht="15.75" customHeight="1" x14ac:dyDescent="0.25">
      <c r="B1242" s="13"/>
      <c r="F1242" s="13"/>
      <c r="I1242" s="20"/>
      <c r="J1242" s="20"/>
    </row>
    <row r="1243" spans="2:10" ht="15.75" customHeight="1" x14ac:dyDescent="0.25">
      <c r="B1243" s="13"/>
      <c r="F1243" s="13"/>
      <c r="I1243" s="20"/>
      <c r="J1243" s="20"/>
    </row>
    <row r="1244" spans="2:10" ht="15.75" customHeight="1" x14ac:dyDescent="0.25">
      <c r="B1244" s="13"/>
      <c r="F1244" s="13"/>
      <c r="I1244" s="20"/>
      <c r="J1244" s="20"/>
    </row>
    <row r="1245" spans="2:10" ht="15.75" customHeight="1" x14ac:dyDescent="0.25">
      <c r="B1245" s="13"/>
      <c r="F1245" s="13"/>
      <c r="I1245" s="20"/>
      <c r="J1245" s="20"/>
    </row>
    <row r="1246" spans="2:10" ht="15.75" customHeight="1" x14ac:dyDescent="0.25">
      <c r="B1246" s="13"/>
      <c r="F1246" s="13"/>
      <c r="I1246" s="20"/>
      <c r="J1246" s="20"/>
    </row>
    <row r="1247" spans="2:10" ht="15.75" customHeight="1" x14ac:dyDescent="0.25">
      <c r="B1247" s="13"/>
      <c r="F1247" s="13"/>
      <c r="I1247" s="20"/>
      <c r="J1247" s="20"/>
    </row>
    <row r="1248" spans="2:10" ht="15.75" customHeight="1" x14ac:dyDescent="0.25">
      <c r="B1248" s="13"/>
      <c r="F1248" s="13"/>
      <c r="I1248" s="20"/>
      <c r="J1248" s="20"/>
    </row>
    <row r="1249" spans="2:10" ht="15.75" customHeight="1" x14ac:dyDescent="0.25">
      <c r="B1249" s="13"/>
      <c r="F1249" s="13"/>
      <c r="I1249" s="20"/>
      <c r="J1249" s="20"/>
    </row>
    <row r="1250" spans="2:10" ht="15.75" customHeight="1" x14ac:dyDescent="0.25">
      <c r="B1250" s="13"/>
      <c r="F1250" s="13"/>
      <c r="I1250" s="20"/>
      <c r="J1250" s="20"/>
    </row>
    <row r="1251" spans="2:10" ht="15.75" customHeight="1" x14ac:dyDescent="0.25">
      <c r="B1251" s="13"/>
      <c r="F1251" s="13"/>
      <c r="I1251" s="20"/>
      <c r="J1251" s="20"/>
    </row>
    <row r="1252" spans="2:10" ht="15.75" customHeight="1" x14ac:dyDescent="0.25">
      <c r="B1252" s="13"/>
      <c r="F1252" s="13"/>
      <c r="I1252" s="20"/>
      <c r="J1252" s="20"/>
    </row>
    <row r="1253" spans="2:10" ht="15.75" customHeight="1" x14ac:dyDescent="0.25">
      <c r="B1253" s="13"/>
      <c r="F1253" s="13"/>
      <c r="I1253" s="20"/>
      <c r="J1253" s="20"/>
    </row>
    <row r="1254" spans="2:10" ht="15.75" customHeight="1" x14ac:dyDescent="0.25">
      <c r="B1254" s="13"/>
      <c r="F1254" s="13"/>
      <c r="I1254" s="20"/>
      <c r="J1254" s="20"/>
    </row>
    <row r="1255" spans="2:10" ht="15.75" customHeight="1" x14ac:dyDescent="0.25">
      <c r="B1255" s="13"/>
      <c r="F1255" s="13"/>
      <c r="I1255" s="20"/>
      <c r="J1255" s="20"/>
    </row>
    <row r="1256" spans="2:10" ht="15.75" customHeight="1" x14ac:dyDescent="0.25">
      <c r="B1256" s="13"/>
      <c r="F1256" s="13"/>
      <c r="I1256" s="20"/>
      <c r="J1256" s="20"/>
    </row>
    <row r="1257" spans="2:10" ht="15.75" customHeight="1" x14ac:dyDescent="0.25">
      <c r="B1257" s="13"/>
      <c r="F1257" s="13"/>
      <c r="I1257" s="20"/>
      <c r="J1257" s="20"/>
    </row>
    <row r="1258" spans="2:10" ht="15.75" customHeight="1" x14ac:dyDescent="0.25">
      <c r="B1258" s="13"/>
      <c r="F1258" s="13"/>
      <c r="I1258" s="20"/>
      <c r="J1258" s="20"/>
    </row>
    <row r="1259" spans="2:10" ht="15.75" customHeight="1" x14ac:dyDescent="0.25">
      <c r="B1259" s="13"/>
      <c r="F1259" s="13"/>
      <c r="I1259" s="20"/>
      <c r="J1259" s="20"/>
    </row>
    <row r="1260" spans="2:10" ht="15.75" customHeight="1" x14ac:dyDescent="0.25">
      <c r="B1260" s="13"/>
      <c r="F1260" s="13"/>
      <c r="I1260" s="20"/>
      <c r="J1260" s="20"/>
    </row>
    <row r="1261" spans="2:10" ht="15.75" customHeight="1" x14ac:dyDescent="0.25">
      <c r="B1261" s="13"/>
      <c r="F1261" s="13"/>
      <c r="I1261" s="20"/>
      <c r="J1261" s="20"/>
    </row>
    <row r="1262" spans="2:10" ht="15.75" customHeight="1" x14ac:dyDescent="0.25">
      <c r="B1262" s="13"/>
      <c r="F1262" s="13"/>
      <c r="I1262" s="10"/>
    </row>
    <row r="1263" spans="2:10" ht="15.75" customHeight="1" x14ac:dyDescent="0.25">
      <c r="B1263" s="13"/>
      <c r="F1263" s="13"/>
      <c r="I1263" s="10"/>
    </row>
    <row r="1264" spans="2:10" ht="15.75" customHeight="1" x14ac:dyDescent="0.25">
      <c r="B1264" s="13"/>
      <c r="F1264" s="13"/>
      <c r="I1264" s="10"/>
    </row>
    <row r="1265" spans="2:9" ht="15.75" customHeight="1" x14ac:dyDescent="0.25">
      <c r="B1265" s="13"/>
      <c r="F1265" s="13"/>
      <c r="I1265" s="10"/>
    </row>
    <row r="1266" spans="2:9" ht="15.75" customHeight="1" x14ac:dyDescent="0.25">
      <c r="B1266" s="13"/>
      <c r="F1266" s="13"/>
      <c r="I1266" s="10"/>
    </row>
    <row r="1267" spans="2:9" ht="15.75" customHeight="1" x14ac:dyDescent="0.25">
      <c r="B1267" s="13"/>
      <c r="F1267" s="13"/>
      <c r="I1267" s="10"/>
    </row>
    <row r="1268" spans="2:9" ht="15.75" customHeight="1" x14ac:dyDescent="0.25">
      <c r="B1268" s="13"/>
      <c r="F1268" s="13"/>
      <c r="I1268" s="10"/>
    </row>
    <row r="1269" spans="2:9" ht="15.75" customHeight="1" x14ac:dyDescent="0.25">
      <c r="B1269" s="13"/>
      <c r="F1269" s="13"/>
      <c r="I1269" s="10"/>
    </row>
    <row r="1270" spans="2:9" ht="15.75" customHeight="1" x14ac:dyDescent="0.25">
      <c r="B1270" s="13"/>
      <c r="F1270" s="13"/>
      <c r="I1270" s="10"/>
    </row>
    <row r="1271" spans="2:9" ht="15.75" customHeight="1" x14ac:dyDescent="0.25">
      <c r="B1271" s="13"/>
      <c r="F1271" s="13"/>
      <c r="I1271" s="10"/>
    </row>
    <row r="1272" spans="2:9" ht="15.75" customHeight="1" x14ac:dyDescent="0.25">
      <c r="B1272" s="13"/>
      <c r="F1272" s="13"/>
      <c r="I1272" s="10"/>
    </row>
    <row r="1273" spans="2:9" ht="15.75" customHeight="1" x14ac:dyDescent="0.25">
      <c r="B1273" s="13"/>
      <c r="F1273" s="13"/>
      <c r="I1273" s="10"/>
    </row>
    <row r="1274" spans="2:9" ht="15.75" customHeight="1" x14ac:dyDescent="0.25">
      <c r="B1274" s="13"/>
      <c r="F1274" s="13"/>
      <c r="I1274" s="10"/>
    </row>
    <row r="1275" spans="2:9" ht="15.75" customHeight="1" x14ac:dyDescent="0.25">
      <c r="B1275" s="13"/>
      <c r="F1275" s="13"/>
      <c r="I1275" s="10"/>
    </row>
    <row r="1276" spans="2:9" ht="15.75" customHeight="1" x14ac:dyDescent="0.25">
      <c r="B1276" s="13"/>
      <c r="F1276" s="13"/>
      <c r="I1276" s="10"/>
    </row>
    <row r="1277" spans="2:9" ht="15.75" customHeight="1" x14ac:dyDescent="0.25">
      <c r="B1277" s="13"/>
      <c r="F1277" s="13"/>
      <c r="I1277" s="10"/>
    </row>
    <row r="1278" spans="2:9" ht="15.75" customHeight="1" x14ac:dyDescent="0.25">
      <c r="B1278" s="13"/>
      <c r="F1278" s="13"/>
      <c r="I1278" s="10"/>
    </row>
    <row r="1279" spans="2:9" ht="15.75" customHeight="1" x14ac:dyDescent="0.25">
      <c r="B1279" s="13"/>
      <c r="F1279" s="13"/>
      <c r="I1279" s="10"/>
    </row>
    <row r="1280" spans="2:9" ht="15.75" customHeight="1" x14ac:dyDescent="0.25">
      <c r="B1280" s="13"/>
      <c r="F1280" s="13"/>
      <c r="I1280" s="10"/>
    </row>
    <row r="1281" spans="2:10" ht="15.75" customHeight="1" x14ac:dyDescent="0.25">
      <c r="B1281" s="13"/>
      <c r="F1281" s="13"/>
      <c r="I1281" s="10"/>
    </row>
    <row r="1282" spans="2:10" ht="15.75" customHeight="1" x14ac:dyDescent="0.25">
      <c r="B1282" s="13"/>
      <c r="F1282" s="13"/>
      <c r="I1282" s="10"/>
    </row>
    <row r="1283" spans="2:10" ht="15.75" customHeight="1" x14ac:dyDescent="0.25">
      <c r="B1283" s="13"/>
      <c r="F1283" s="13"/>
      <c r="I1283" s="10"/>
    </row>
    <row r="1284" spans="2:10" ht="15.75" customHeight="1" x14ac:dyDescent="0.25">
      <c r="B1284" s="13"/>
      <c r="F1284" s="13"/>
      <c r="I1284" s="10"/>
    </row>
    <row r="1285" spans="2:10" ht="15.75" customHeight="1" x14ac:dyDescent="0.25">
      <c r="B1285" s="13"/>
      <c r="F1285" s="13"/>
      <c r="I1285" s="10"/>
    </row>
    <row r="1286" spans="2:10" ht="15.75" customHeight="1" x14ac:dyDescent="0.25">
      <c r="B1286" s="13"/>
      <c r="F1286" s="13"/>
      <c r="I1286" s="20"/>
      <c r="J1286" s="20"/>
    </row>
    <row r="1287" spans="2:10" ht="15.75" customHeight="1" x14ac:dyDescent="0.25">
      <c r="B1287" s="13"/>
      <c r="F1287" s="13"/>
      <c r="I1287" s="20"/>
      <c r="J1287" s="20"/>
    </row>
    <row r="1288" spans="2:10" ht="15.75" customHeight="1" x14ac:dyDescent="0.25">
      <c r="B1288" s="13"/>
      <c r="F1288" s="13"/>
      <c r="I1288" s="20"/>
      <c r="J1288" s="20"/>
    </row>
    <row r="1289" spans="2:10" ht="15.75" customHeight="1" x14ac:dyDescent="0.25">
      <c r="B1289" s="13"/>
      <c r="F1289" s="13"/>
      <c r="I1289" s="20"/>
      <c r="J1289" s="20"/>
    </row>
    <row r="1290" spans="2:10" ht="15.75" customHeight="1" x14ac:dyDescent="0.25">
      <c r="B1290" s="13"/>
      <c r="F1290" s="13"/>
      <c r="I1290" s="20"/>
      <c r="J1290" s="20"/>
    </row>
    <row r="1291" spans="2:10" ht="15.75" customHeight="1" x14ac:dyDescent="0.25">
      <c r="B1291" s="13"/>
      <c r="F1291" s="13"/>
      <c r="I1291" s="20"/>
      <c r="J1291" s="20"/>
    </row>
    <row r="1292" spans="2:10" ht="15.75" customHeight="1" x14ac:dyDescent="0.25">
      <c r="B1292" s="13"/>
      <c r="F1292" s="13"/>
      <c r="I1292" s="20"/>
      <c r="J1292" s="20"/>
    </row>
    <row r="1293" spans="2:10" ht="15.75" customHeight="1" x14ac:dyDescent="0.25">
      <c r="B1293" s="13"/>
      <c r="F1293" s="13"/>
      <c r="I1293" s="20"/>
      <c r="J1293" s="20"/>
    </row>
    <row r="1294" spans="2:10" ht="15.75" customHeight="1" x14ac:dyDescent="0.25">
      <c r="B1294" s="13"/>
      <c r="F1294" s="13"/>
      <c r="I1294" s="20"/>
      <c r="J1294" s="20"/>
    </row>
    <row r="1295" spans="2:10" ht="15.75" customHeight="1" x14ac:dyDescent="0.25">
      <c r="B1295" s="13"/>
      <c r="F1295" s="13"/>
      <c r="I1295" s="20"/>
      <c r="J1295" s="20"/>
    </row>
    <row r="1296" spans="2:10" ht="15.75" customHeight="1" x14ac:dyDescent="0.25">
      <c r="B1296" s="13"/>
      <c r="F1296" s="13"/>
      <c r="I1296" s="20"/>
      <c r="J1296" s="20"/>
    </row>
    <row r="1297" spans="1:10" ht="15.75" customHeight="1" x14ac:dyDescent="0.25">
      <c r="B1297" s="13"/>
      <c r="F1297" s="13"/>
      <c r="I1297" s="20"/>
      <c r="J1297" s="20"/>
    </row>
    <row r="1298" spans="1:10" ht="15.75" customHeight="1" x14ac:dyDescent="0.25">
      <c r="B1298" s="13"/>
      <c r="F1298" s="13"/>
      <c r="I1298" s="20"/>
      <c r="J1298" s="20"/>
    </row>
    <row r="1299" spans="1:10" ht="15.75" customHeight="1" x14ac:dyDescent="0.25">
      <c r="B1299" s="13"/>
      <c r="F1299" s="13"/>
      <c r="I1299" s="20"/>
      <c r="J1299" s="20"/>
    </row>
    <row r="1300" spans="1:10" ht="15.75" customHeight="1" x14ac:dyDescent="0.25">
      <c r="B1300" s="13"/>
      <c r="F1300" s="13"/>
      <c r="I1300" s="20"/>
      <c r="J1300" s="20"/>
    </row>
    <row r="1301" spans="1:10" ht="15.75" customHeight="1" x14ac:dyDescent="0.25">
      <c r="B1301" s="13"/>
      <c r="F1301" s="13"/>
      <c r="I1301" s="20"/>
      <c r="J1301" s="20"/>
    </row>
    <row r="1302" spans="1:10" ht="15.75" customHeight="1" x14ac:dyDescent="0.25">
      <c r="B1302" s="13"/>
      <c r="F1302" s="13"/>
      <c r="I1302" s="20"/>
      <c r="J1302" s="20"/>
    </row>
    <row r="1303" spans="1:10" ht="15.75" customHeight="1" x14ac:dyDescent="0.25">
      <c r="B1303" s="13"/>
      <c r="F1303" s="13"/>
      <c r="I1303" s="20"/>
      <c r="J1303" s="20"/>
    </row>
    <row r="1304" spans="1:10" ht="15.75" customHeight="1" x14ac:dyDescent="0.25">
      <c r="B1304" s="13"/>
      <c r="F1304" s="13"/>
      <c r="I1304" s="20"/>
      <c r="J1304" s="20"/>
    </row>
    <row r="1305" spans="1:10" ht="15.75" customHeight="1" x14ac:dyDescent="0.25">
      <c r="B1305" s="13"/>
      <c r="F1305" s="13"/>
      <c r="I1305" s="20"/>
      <c r="J1305" s="20"/>
    </row>
    <row r="1306" spans="1:10" ht="15.75" customHeight="1" x14ac:dyDescent="0.25">
      <c r="B1306" s="13"/>
      <c r="F1306" s="13"/>
      <c r="I1306" s="20"/>
      <c r="J1306" s="20"/>
    </row>
    <row r="1307" spans="1:10" ht="15.75" customHeight="1" x14ac:dyDescent="0.25">
      <c r="B1307" s="13"/>
      <c r="F1307" s="13"/>
      <c r="I1307" s="20"/>
      <c r="J1307" s="20"/>
    </row>
    <row r="1308" spans="1:10" ht="15.75" customHeight="1" x14ac:dyDescent="0.25">
      <c r="B1308" s="13"/>
      <c r="F1308" s="13"/>
      <c r="I1308" s="20"/>
      <c r="J1308" s="20"/>
    </row>
    <row r="1309" spans="1:10" ht="15.75" customHeight="1" x14ac:dyDescent="0.25">
      <c r="A1309" s="11" t="s">
        <v>114</v>
      </c>
      <c r="B1309" s="13"/>
      <c r="F1309" s="13"/>
      <c r="I1309" s="20"/>
      <c r="J1309" s="20"/>
    </row>
    <row r="1310" spans="1:10" ht="15.75" customHeight="1" x14ac:dyDescent="0.25">
      <c r="B1310" s="13"/>
      <c r="F1310" s="13"/>
    </row>
    <row r="1311" spans="1:10" ht="15.75" customHeight="1" x14ac:dyDescent="0.25">
      <c r="B1311" s="13"/>
      <c r="F1311" s="13"/>
      <c r="I1311" s="10"/>
    </row>
    <row r="1312" spans="1:10" ht="15.75" customHeight="1" x14ac:dyDescent="0.25">
      <c r="B1312" s="13"/>
      <c r="F1312" s="13"/>
      <c r="I1312" s="10"/>
    </row>
    <row r="1313" spans="2:9" ht="15.75" customHeight="1" x14ac:dyDescent="0.25">
      <c r="B1313" s="13"/>
      <c r="F1313" s="13"/>
      <c r="I1313" s="10"/>
    </row>
    <row r="1314" spans="2:9" ht="15.75" customHeight="1" x14ac:dyDescent="0.25">
      <c r="B1314" s="13"/>
      <c r="F1314" s="13"/>
      <c r="I1314" s="10"/>
    </row>
    <row r="1315" spans="2:9" ht="15.75" customHeight="1" x14ac:dyDescent="0.25">
      <c r="B1315" s="13"/>
      <c r="F1315" s="13"/>
      <c r="I1315" s="10"/>
    </row>
    <row r="1316" spans="2:9" ht="15.75" customHeight="1" x14ac:dyDescent="0.25">
      <c r="B1316" s="13"/>
      <c r="F1316" s="13"/>
      <c r="I1316" s="10"/>
    </row>
    <row r="1317" spans="2:9" ht="15.75" customHeight="1" x14ac:dyDescent="0.25">
      <c r="B1317" s="13"/>
      <c r="F1317" s="13"/>
      <c r="I1317" s="10"/>
    </row>
    <row r="1318" spans="2:9" ht="15.75" customHeight="1" x14ac:dyDescent="0.25">
      <c r="B1318" s="13"/>
      <c r="F1318" s="13"/>
      <c r="I1318" s="10"/>
    </row>
    <row r="1319" spans="2:9" ht="15.75" customHeight="1" x14ac:dyDescent="0.25">
      <c r="B1319" s="13"/>
      <c r="F1319" s="13"/>
      <c r="I1319" s="10"/>
    </row>
    <row r="1320" spans="2:9" ht="15.75" customHeight="1" x14ac:dyDescent="0.25">
      <c r="B1320" s="13"/>
      <c r="F1320" s="13"/>
      <c r="I1320" s="10"/>
    </row>
    <row r="1321" spans="2:9" ht="15.75" customHeight="1" x14ac:dyDescent="0.25">
      <c r="B1321" s="13"/>
      <c r="F1321" s="13"/>
      <c r="I1321" s="10"/>
    </row>
    <row r="1322" spans="2:9" ht="15.75" customHeight="1" x14ac:dyDescent="0.25">
      <c r="B1322" s="13"/>
      <c r="F1322" s="13"/>
      <c r="I1322" s="10"/>
    </row>
    <row r="1323" spans="2:9" ht="15.75" customHeight="1" x14ac:dyDescent="0.25">
      <c r="B1323" s="13"/>
      <c r="F1323" s="13"/>
      <c r="I1323" s="10"/>
    </row>
    <row r="1324" spans="2:9" ht="15.75" customHeight="1" x14ac:dyDescent="0.25">
      <c r="B1324" s="13"/>
      <c r="F1324" s="13"/>
      <c r="I1324" s="10"/>
    </row>
    <row r="1325" spans="2:9" ht="15.75" customHeight="1" x14ac:dyDescent="0.25">
      <c r="B1325" s="13"/>
      <c r="F1325" s="13"/>
      <c r="I1325" s="10"/>
    </row>
    <row r="1326" spans="2:9" ht="15.75" customHeight="1" x14ac:dyDescent="0.25">
      <c r="B1326" s="13"/>
      <c r="F1326" s="13"/>
      <c r="I1326" s="10"/>
    </row>
    <row r="1327" spans="2:9" ht="15.75" customHeight="1" x14ac:dyDescent="0.25">
      <c r="B1327" s="13"/>
      <c r="F1327" s="13"/>
      <c r="I1327" s="10"/>
    </row>
    <row r="1328" spans="2:9" ht="15.75" customHeight="1" x14ac:dyDescent="0.25">
      <c r="B1328" s="13"/>
      <c r="F1328" s="13"/>
      <c r="I1328" s="10"/>
    </row>
    <row r="1329" spans="2:10" ht="15.75" customHeight="1" x14ac:dyDescent="0.25">
      <c r="B1329" s="13"/>
      <c r="F1329" s="13"/>
      <c r="I1329" s="10"/>
    </row>
    <row r="1330" spans="2:10" ht="15.75" customHeight="1" x14ac:dyDescent="0.25">
      <c r="B1330" s="13"/>
      <c r="F1330" s="13"/>
      <c r="I1330" s="10"/>
    </row>
    <row r="1331" spans="2:10" ht="15.75" customHeight="1" x14ac:dyDescent="0.25">
      <c r="B1331" s="13"/>
      <c r="F1331" s="13"/>
      <c r="I1331" s="10"/>
    </row>
    <row r="1332" spans="2:10" ht="15.75" customHeight="1" x14ac:dyDescent="0.25">
      <c r="B1332" s="13"/>
      <c r="F1332" s="13"/>
      <c r="I1332" s="10"/>
    </row>
    <row r="1333" spans="2:10" ht="15.75" customHeight="1" x14ac:dyDescent="0.25">
      <c r="B1333" s="13"/>
      <c r="F1333" s="13"/>
      <c r="I1333" s="10"/>
    </row>
    <row r="1334" spans="2:10" ht="15.75" customHeight="1" x14ac:dyDescent="0.25">
      <c r="B1334" s="13"/>
      <c r="F1334" s="13"/>
      <c r="I1334" s="10"/>
    </row>
    <row r="1335" spans="2:10" ht="15.75" customHeight="1" x14ac:dyDescent="0.25">
      <c r="B1335" s="13"/>
      <c r="F1335" s="13"/>
      <c r="I1335" s="20"/>
      <c r="J1335" s="20"/>
    </row>
    <row r="1336" spans="2:10" ht="15.75" customHeight="1" x14ac:dyDescent="0.25">
      <c r="B1336" s="13"/>
      <c r="F1336" s="13"/>
      <c r="I1336" s="20"/>
      <c r="J1336" s="20"/>
    </row>
    <row r="1337" spans="2:10" ht="15.75" customHeight="1" x14ac:dyDescent="0.25">
      <c r="B1337" s="13"/>
      <c r="F1337" s="13"/>
      <c r="I1337" s="20"/>
      <c r="J1337" s="20"/>
    </row>
    <row r="1338" spans="2:10" ht="15.75" customHeight="1" x14ac:dyDescent="0.25">
      <c r="B1338" s="13"/>
      <c r="F1338" s="13"/>
      <c r="I1338" s="20"/>
      <c r="J1338" s="20"/>
    </row>
    <row r="1339" spans="2:10" ht="15.75" customHeight="1" x14ac:dyDescent="0.25">
      <c r="B1339" s="13"/>
      <c r="F1339" s="13"/>
      <c r="I1339" s="20"/>
      <c r="J1339" s="20"/>
    </row>
    <row r="1340" spans="2:10" ht="15.75" customHeight="1" x14ac:dyDescent="0.25">
      <c r="B1340" s="13"/>
      <c r="F1340" s="13"/>
      <c r="I1340" s="20"/>
      <c r="J1340" s="20"/>
    </row>
    <row r="1341" spans="2:10" ht="15.75" customHeight="1" x14ac:dyDescent="0.25">
      <c r="B1341" s="13"/>
      <c r="F1341" s="13"/>
      <c r="I1341" s="20"/>
      <c r="J1341" s="20"/>
    </row>
    <row r="1342" spans="2:10" ht="15.75" customHeight="1" x14ac:dyDescent="0.25">
      <c r="B1342" s="13"/>
      <c r="F1342" s="13"/>
      <c r="I1342" s="20"/>
      <c r="J1342" s="20"/>
    </row>
    <row r="1343" spans="2:10" ht="15.75" customHeight="1" x14ac:dyDescent="0.25">
      <c r="B1343" s="13"/>
      <c r="F1343" s="13"/>
      <c r="I1343" s="20"/>
      <c r="J1343" s="20"/>
    </row>
    <row r="1344" spans="2:10" ht="15.75" customHeight="1" x14ac:dyDescent="0.25">
      <c r="B1344" s="13"/>
      <c r="F1344" s="13"/>
      <c r="I1344" s="20"/>
      <c r="J1344" s="20"/>
    </row>
    <row r="1345" spans="2:10" ht="15.75" customHeight="1" x14ac:dyDescent="0.25">
      <c r="B1345" s="13"/>
      <c r="F1345" s="13"/>
      <c r="I1345" s="20"/>
      <c r="J1345" s="20"/>
    </row>
    <row r="1346" spans="2:10" ht="15.75" customHeight="1" x14ac:dyDescent="0.25">
      <c r="B1346" s="13"/>
      <c r="F1346" s="13"/>
      <c r="I1346" s="20"/>
      <c r="J1346" s="20"/>
    </row>
    <row r="1347" spans="2:10" ht="15.75" customHeight="1" x14ac:dyDescent="0.25">
      <c r="B1347" s="13"/>
      <c r="F1347" s="13"/>
      <c r="I1347" s="20"/>
      <c r="J1347" s="20"/>
    </row>
    <row r="1348" spans="2:10" ht="15.75" customHeight="1" x14ac:dyDescent="0.25">
      <c r="B1348" s="13"/>
      <c r="F1348" s="13"/>
      <c r="I1348" s="20"/>
      <c r="J1348" s="20"/>
    </row>
    <row r="1349" spans="2:10" ht="15.75" customHeight="1" x14ac:dyDescent="0.25">
      <c r="B1349" s="13"/>
      <c r="F1349" s="13"/>
      <c r="I1349" s="20"/>
      <c r="J1349" s="20"/>
    </row>
    <row r="1350" spans="2:10" ht="15.75" customHeight="1" x14ac:dyDescent="0.25">
      <c r="B1350" s="13"/>
      <c r="F1350" s="13"/>
      <c r="I1350" s="20"/>
      <c r="J1350" s="20"/>
    </row>
    <row r="1351" spans="2:10" ht="15.75" customHeight="1" x14ac:dyDescent="0.25">
      <c r="B1351" s="13"/>
      <c r="F1351" s="13"/>
      <c r="I1351" s="20"/>
      <c r="J1351" s="20"/>
    </row>
    <row r="1352" spans="2:10" ht="15.75" customHeight="1" x14ac:dyDescent="0.25">
      <c r="B1352" s="13"/>
      <c r="F1352" s="13"/>
      <c r="I1352" s="20"/>
      <c r="J1352" s="20"/>
    </row>
    <row r="1353" spans="2:10" ht="15.75" customHeight="1" x14ac:dyDescent="0.25">
      <c r="B1353" s="13"/>
      <c r="F1353" s="13"/>
      <c r="I1353" s="20"/>
      <c r="J1353" s="20"/>
    </row>
    <row r="1354" spans="2:10" ht="15.75" customHeight="1" x14ac:dyDescent="0.25">
      <c r="B1354" s="13"/>
      <c r="F1354" s="13"/>
      <c r="I1354" s="20"/>
      <c r="J1354" s="20"/>
    </row>
    <row r="1355" spans="2:10" ht="15.75" customHeight="1" x14ac:dyDescent="0.25">
      <c r="B1355" s="13"/>
      <c r="F1355" s="13"/>
      <c r="I1355" s="20"/>
      <c r="J1355" s="20"/>
    </row>
    <row r="1356" spans="2:10" ht="15.75" customHeight="1" x14ac:dyDescent="0.25">
      <c r="B1356" s="13"/>
      <c r="F1356" s="13"/>
      <c r="I1356" s="20"/>
      <c r="J1356" s="20"/>
    </row>
    <row r="1357" spans="2:10" ht="15.75" customHeight="1" x14ac:dyDescent="0.25">
      <c r="B1357" s="13"/>
      <c r="F1357" s="13"/>
      <c r="I1357" s="20"/>
      <c r="J1357" s="20"/>
    </row>
    <row r="1358" spans="2:10" ht="15.75" customHeight="1" x14ac:dyDescent="0.25">
      <c r="B1358" s="13"/>
      <c r="F1358" s="13"/>
      <c r="I1358" s="20"/>
      <c r="J1358" s="20"/>
    </row>
    <row r="1359" spans="2:10" ht="15.75" customHeight="1" x14ac:dyDescent="0.25">
      <c r="B1359" s="13"/>
      <c r="F1359" s="13"/>
      <c r="I1359" s="10"/>
    </row>
    <row r="1360" spans="2:10" ht="15.75" customHeight="1" x14ac:dyDescent="0.25">
      <c r="B1360" s="13"/>
      <c r="F1360" s="13"/>
      <c r="I1360" s="10"/>
    </row>
    <row r="1361" spans="2:9" ht="15.75" customHeight="1" x14ac:dyDescent="0.25">
      <c r="B1361" s="13"/>
      <c r="F1361" s="13"/>
      <c r="I1361" s="10"/>
    </row>
    <row r="1362" spans="2:9" ht="15.75" customHeight="1" x14ac:dyDescent="0.25">
      <c r="B1362" s="13"/>
      <c r="F1362" s="13"/>
      <c r="I1362" s="10"/>
    </row>
    <row r="1363" spans="2:9" ht="15.75" customHeight="1" x14ac:dyDescent="0.25">
      <c r="B1363" s="13"/>
      <c r="F1363" s="13"/>
      <c r="I1363" s="10"/>
    </row>
    <row r="1364" spans="2:9" ht="15.75" customHeight="1" x14ac:dyDescent="0.25">
      <c r="B1364" s="13"/>
      <c r="F1364" s="13"/>
      <c r="I1364" s="10"/>
    </row>
    <row r="1365" spans="2:9" ht="15.75" customHeight="1" x14ac:dyDescent="0.25">
      <c r="B1365" s="13"/>
      <c r="F1365" s="13"/>
      <c r="I1365" s="10"/>
    </row>
    <row r="1366" spans="2:9" ht="15.75" customHeight="1" x14ac:dyDescent="0.25">
      <c r="B1366" s="13"/>
      <c r="F1366" s="13"/>
      <c r="I1366" s="10"/>
    </row>
    <row r="1367" spans="2:9" ht="15.75" customHeight="1" x14ac:dyDescent="0.25">
      <c r="B1367" s="13"/>
      <c r="F1367" s="13"/>
      <c r="I1367" s="10"/>
    </row>
    <row r="1368" spans="2:9" ht="15.75" customHeight="1" x14ac:dyDescent="0.25">
      <c r="B1368" s="13"/>
      <c r="F1368" s="13"/>
      <c r="I1368" s="10"/>
    </row>
    <row r="1369" spans="2:9" ht="15.75" customHeight="1" x14ac:dyDescent="0.25">
      <c r="B1369" s="13"/>
      <c r="F1369" s="13"/>
      <c r="I1369" s="10"/>
    </row>
    <row r="1370" spans="2:9" ht="15.75" customHeight="1" x14ac:dyDescent="0.25">
      <c r="B1370" s="13"/>
      <c r="F1370" s="13"/>
      <c r="I1370" s="10"/>
    </row>
    <row r="1371" spans="2:9" ht="15.75" customHeight="1" x14ac:dyDescent="0.25">
      <c r="B1371" s="13"/>
      <c r="F1371" s="13"/>
      <c r="I1371" s="10"/>
    </row>
    <row r="1372" spans="2:9" ht="15.75" customHeight="1" x14ac:dyDescent="0.25">
      <c r="B1372" s="13"/>
      <c r="F1372" s="13"/>
      <c r="I1372" s="10"/>
    </row>
    <row r="1373" spans="2:9" ht="15.75" customHeight="1" x14ac:dyDescent="0.25">
      <c r="B1373" s="13"/>
      <c r="F1373" s="13"/>
      <c r="I1373" s="10"/>
    </row>
    <row r="1374" spans="2:9" ht="15.75" customHeight="1" x14ac:dyDescent="0.25">
      <c r="B1374" s="13"/>
      <c r="F1374" s="13"/>
      <c r="I1374" s="10"/>
    </row>
    <row r="1375" spans="2:9" ht="15.75" customHeight="1" x14ac:dyDescent="0.25">
      <c r="B1375" s="13"/>
      <c r="F1375" s="13"/>
      <c r="I1375" s="10"/>
    </row>
    <row r="1376" spans="2:9" ht="15.75" customHeight="1" x14ac:dyDescent="0.25">
      <c r="B1376" s="13"/>
      <c r="F1376" s="13"/>
      <c r="I1376" s="10"/>
    </row>
    <row r="1377" spans="2:10" ht="15.75" customHeight="1" x14ac:dyDescent="0.25">
      <c r="B1377" s="13"/>
      <c r="F1377" s="13"/>
      <c r="I1377" s="10"/>
    </row>
    <row r="1378" spans="2:10" ht="15.75" customHeight="1" x14ac:dyDescent="0.25">
      <c r="B1378" s="13"/>
      <c r="F1378" s="13"/>
      <c r="I1378" s="10"/>
    </row>
    <row r="1379" spans="2:10" ht="15.75" customHeight="1" x14ac:dyDescent="0.25">
      <c r="B1379" s="13"/>
      <c r="F1379" s="13"/>
      <c r="I1379" s="10"/>
    </row>
    <row r="1380" spans="2:10" ht="15.75" customHeight="1" x14ac:dyDescent="0.25">
      <c r="B1380" s="13"/>
      <c r="F1380" s="13"/>
      <c r="I1380" s="10"/>
    </row>
    <row r="1381" spans="2:10" ht="15.75" customHeight="1" x14ac:dyDescent="0.25">
      <c r="B1381" s="13"/>
      <c r="F1381" s="13"/>
      <c r="I1381" s="10"/>
    </row>
    <row r="1382" spans="2:10" ht="15.75" customHeight="1" x14ac:dyDescent="0.25">
      <c r="B1382" s="13"/>
      <c r="F1382" s="13"/>
      <c r="I1382" s="10"/>
    </row>
    <row r="1383" spans="2:10" ht="15.75" customHeight="1" x14ac:dyDescent="0.25">
      <c r="B1383" s="13"/>
      <c r="F1383" s="13"/>
      <c r="I1383" s="20"/>
      <c r="J1383" s="20"/>
    </row>
    <row r="1384" spans="2:10" ht="15.75" customHeight="1" x14ac:dyDescent="0.25">
      <c r="B1384" s="13"/>
      <c r="F1384" s="13"/>
      <c r="I1384" s="20"/>
      <c r="J1384" s="20"/>
    </row>
    <row r="1385" spans="2:10" ht="15.75" customHeight="1" x14ac:dyDescent="0.25">
      <c r="B1385" s="13"/>
      <c r="F1385" s="13"/>
      <c r="I1385" s="20"/>
      <c r="J1385" s="20"/>
    </row>
    <row r="1386" spans="2:10" ht="15.75" customHeight="1" x14ac:dyDescent="0.25">
      <c r="B1386" s="13"/>
      <c r="F1386" s="13"/>
      <c r="I1386" s="20"/>
      <c r="J1386" s="20"/>
    </row>
    <row r="1387" spans="2:10" ht="15.75" customHeight="1" x14ac:dyDescent="0.25">
      <c r="B1387" s="13"/>
      <c r="F1387" s="13"/>
      <c r="I1387" s="20"/>
      <c r="J1387" s="20"/>
    </row>
    <row r="1388" spans="2:10" ht="15.75" customHeight="1" x14ac:dyDescent="0.25">
      <c r="B1388" s="13"/>
      <c r="F1388" s="13"/>
      <c r="I1388" s="20"/>
      <c r="J1388" s="20"/>
    </row>
    <row r="1389" spans="2:10" ht="15.75" customHeight="1" x14ac:dyDescent="0.25">
      <c r="B1389" s="13"/>
      <c r="F1389" s="13"/>
      <c r="I1389" s="20"/>
      <c r="J1389" s="20"/>
    </row>
    <row r="1390" spans="2:10" ht="15.75" customHeight="1" x14ac:dyDescent="0.25">
      <c r="B1390" s="13"/>
      <c r="F1390" s="13"/>
      <c r="I1390" s="20"/>
      <c r="J1390" s="20"/>
    </row>
    <row r="1391" spans="2:10" ht="15" customHeight="1" x14ac:dyDescent="0.25">
      <c r="F1391" s="13"/>
      <c r="I1391" s="20"/>
      <c r="J1391" s="20"/>
    </row>
    <row r="1392" spans="2:10" ht="15" customHeight="1" x14ac:dyDescent="0.25">
      <c r="F1392" s="13"/>
      <c r="I1392" s="20"/>
      <c r="J1392" s="20"/>
    </row>
    <row r="1393" spans="6:10" ht="15" customHeight="1" x14ac:dyDescent="0.25">
      <c r="F1393" s="13"/>
      <c r="I1393" s="20"/>
      <c r="J1393" s="20"/>
    </row>
    <row r="1394" spans="6:10" ht="15" customHeight="1" x14ac:dyDescent="0.25">
      <c r="F1394" s="13"/>
      <c r="I1394" s="20"/>
      <c r="J1394" s="20"/>
    </row>
    <row r="1395" spans="6:10" ht="15" customHeight="1" x14ac:dyDescent="0.25">
      <c r="F1395" s="13"/>
      <c r="I1395" s="20"/>
      <c r="J1395" s="20"/>
    </row>
    <row r="1396" spans="6:10" ht="15" customHeight="1" x14ac:dyDescent="0.25">
      <c r="I1396" s="20"/>
      <c r="J1396" s="20"/>
    </row>
    <row r="1397" spans="6:10" ht="15" customHeight="1" x14ac:dyDescent="0.25">
      <c r="I1397" s="20"/>
      <c r="J1397" s="20"/>
    </row>
    <row r="1398" spans="6:10" ht="15" customHeight="1" x14ac:dyDescent="0.25">
      <c r="I1398" s="20"/>
      <c r="J1398" s="20"/>
    </row>
    <row r="1399" spans="6:10" ht="15" customHeight="1" x14ac:dyDescent="0.25">
      <c r="I1399" s="20"/>
      <c r="J1399" s="20"/>
    </row>
    <row r="1400" spans="6:10" ht="15" customHeight="1" x14ac:dyDescent="0.25">
      <c r="I1400" s="20"/>
      <c r="J1400" s="20"/>
    </row>
    <row r="1401" spans="6:10" ht="15" customHeight="1" x14ac:dyDescent="0.25">
      <c r="I1401" s="20"/>
      <c r="J1401" s="20"/>
    </row>
    <row r="1402" spans="6:10" ht="15" customHeight="1" x14ac:dyDescent="0.25">
      <c r="I1402" s="20"/>
      <c r="J1402" s="20"/>
    </row>
    <row r="1403" spans="6:10" ht="15" customHeight="1" x14ac:dyDescent="0.25">
      <c r="I1403" s="20"/>
      <c r="J1403" s="20"/>
    </row>
    <row r="1404" spans="6:10" ht="15" customHeight="1" x14ac:dyDescent="0.25">
      <c r="I1404" s="20"/>
      <c r="J1404" s="20"/>
    </row>
    <row r="1405" spans="6:10" ht="15" customHeight="1" x14ac:dyDescent="0.25">
      <c r="I1405" s="20"/>
      <c r="J1405" s="20"/>
    </row>
    <row r="1406" spans="6:10" ht="15" customHeight="1" x14ac:dyDescent="0.25">
      <c r="I1406" s="20"/>
      <c r="J1406" s="20"/>
    </row>
    <row r="1407" spans="6:10" ht="15" customHeight="1" x14ac:dyDescent="0.25">
      <c r="I1407" s="10"/>
    </row>
    <row r="1408" spans="6:10" ht="15" customHeight="1" x14ac:dyDescent="0.25">
      <c r="I1408" s="10"/>
    </row>
    <row r="1409" spans="9:9" ht="15" customHeight="1" x14ac:dyDescent="0.25">
      <c r="I1409" s="10"/>
    </row>
    <row r="1410" spans="9:9" ht="15" customHeight="1" x14ac:dyDescent="0.25">
      <c r="I1410" s="10"/>
    </row>
    <row r="1411" spans="9:9" ht="15" customHeight="1" x14ac:dyDescent="0.25">
      <c r="I1411" s="10"/>
    </row>
    <row r="1412" spans="9:9" ht="15" customHeight="1" x14ac:dyDescent="0.25">
      <c r="I1412" s="10"/>
    </row>
    <row r="1413" spans="9:9" ht="15" customHeight="1" x14ac:dyDescent="0.25">
      <c r="I1413" s="10"/>
    </row>
    <row r="1414" spans="9:9" ht="15" customHeight="1" x14ac:dyDescent="0.25">
      <c r="I1414" s="10"/>
    </row>
    <row r="1415" spans="9:9" ht="15" customHeight="1" x14ac:dyDescent="0.25">
      <c r="I1415" s="10"/>
    </row>
    <row r="1416" spans="9:9" ht="15" customHeight="1" x14ac:dyDescent="0.25">
      <c r="I1416" s="10"/>
    </row>
    <row r="1417" spans="9:9" ht="15" customHeight="1" x14ac:dyDescent="0.25">
      <c r="I1417" s="10"/>
    </row>
    <row r="1418" spans="9:9" ht="15" customHeight="1" x14ac:dyDescent="0.25">
      <c r="I1418" s="10"/>
    </row>
    <row r="1419" spans="9:9" ht="15" customHeight="1" x14ac:dyDescent="0.25">
      <c r="I1419" s="10"/>
    </row>
    <row r="1420" spans="9:9" ht="15" customHeight="1" x14ac:dyDescent="0.25">
      <c r="I1420" s="10"/>
    </row>
    <row r="1421" spans="9:9" ht="15" customHeight="1" x14ac:dyDescent="0.25">
      <c r="I1421" s="10"/>
    </row>
    <row r="1422" spans="9:9" ht="15" customHeight="1" x14ac:dyDescent="0.25">
      <c r="I1422" s="10"/>
    </row>
    <row r="1423" spans="9:9" ht="15" customHeight="1" x14ac:dyDescent="0.25">
      <c r="I1423" s="10"/>
    </row>
    <row r="1424" spans="9:9" ht="15" customHeight="1" x14ac:dyDescent="0.25">
      <c r="I1424" s="10"/>
    </row>
    <row r="1425" spans="9:10" ht="15" customHeight="1" x14ac:dyDescent="0.25">
      <c r="I1425" s="10"/>
    </row>
    <row r="1426" spans="9:10" ht="15" customHeight="1" x14ac:dyDescent="0.25">
      <c r="I1426" s="10"/>
    </row>
    <row r="1427" spans="9:10" ht="15" customHeight="1" x14ac:dyDescent="0.25">
      <c r="I1427" s="10"/>
    </row>
    <row r="1428" spans="9:10" ht="15" customHeight="1" x14ac:dyDescent="0.25">
      <c r="I1428" s="10"/>
    </row>
    <row r="1429" spans="9:10" ht="15" customHeight="1" x14ac:dyDescent="0.25">
      <c r="I1429" s="10"/>
    </row>
    <row r="1430" spans="9:10" ht="15" customHeight="1" x14ac:dyDescent="0.25">
      <c r="I1430" s="10"/>
    </row>
    <row r="1431" spans="9:10" ht="15" customHeight="1" x14ac:dyDescent="0.25">
      <c r="I1431" s="20"/>
      <c r="J1431" s="20"/>
    </row>
    <row r="1432" spans="9:10" ht="15" customHeight="1" x14ac:dyDescent="0.25">
      <c r="I1432" s="20"/>
      <c r="J1432" s="20"/>
    </row>
    <row r="1433" spans="9:10" ht="15" customHeight="1" x14ac:dyDescent="0.25">
      <c r="I1433" s="20"/>
      <c r="J1433" s="20"/>
    </row>
    <row r="1434" spans="9:10" ht="15" customHeight="1" x14ac:dyDescent="0.25">
      <c r="I1434" s="20"/>
      <c r="J1434" s="20"/>
    </row>
    <row r="1435" spans="9:10" ht="15" customHeight="1" x14ac:dyDescent="0.25">
      <c r="I1435" s="20"/>
      <c r="J1435" s="20"/>
    </row>
    <row r="1436" spans="9:10" ht="15" customHeight="1" x14ac:dyDescent="0.25">
      <c r="I1436" s="20"/>
      <c r="J1436" s="20"/>
    </row>
    <row r="1437" spans="9:10" ht="15" customHeight="1" x14ac:dyDescent="0.25">
      <c r="I1437" s="20"/>
      <c r="J1437" s="20"/>
    </row>
    <row r="1438" spans="9:10" ht="15" customHeight="1" x14ac:dyDescent="0.25">
      <c r="I1438" s="20"/>
      <c r="J1438" s="20"/>
    </row>
    <row r="1439" spans="9:10" ht="15" customHeight="1" x14ac:dyDescent="0.25">
      <c r="I1439" s="20"/>
      <c r="J1439" s="20"/>
    </row>
    <row r="1440" spans="9:10" ht="15" customHeight="1" x14ac:dyDescent="0.25">
      <c r="I1440" s="20"/>
      <c r="J1440" s="20"/>
    </row>
    <row r="1441" spans="1:10" ht="15" customHeight="1" x14ac:dyDescent="0.25">
      <c r="I1441" s="20"/>
      <c r="J1441" s="20"/>
    </row>
    <row r="1442" spans="1:10" ht="15" customHeight="1" x14ac:dyDescent="0.25">
      <c r="I1442" s="20"/>
      <c r="J1442" s="20"/>
    </row>
    <row r="1443" spans="1:10" ht="15" customHeight="1" x14ac:dyDescent="0.25">
      <c r="I1443" s="20"/>
      <c r="J1443" s="20"/>
    </row>
    <row r="1444" spans="1:10" ht="15" customHeight="1" x14ac:dyDescent="0.25">
      <c r="I1444" s="20"/>
      <c r="J1444" s="20"/>
    </row>
    <row r="1445" spans="1:10" ht="15" customHeight="1" x14ac:dyDescent="0.25">
      <c r="I1445" s="20"/>
      <c r="J1445" s="20"/>
    </row>
    <row r="1446" spans="1:10" ht="15" customHeight="1" x14ac:dyDescent="0.25">
      <c r="I1446" s="20"/>
      <c r="J1446" s="20"/>
    </row>
    <row r="1447" spans="1:10" ht="15" customHeight="1" x14ac:dyDescent="0.25">
      <c r="I1447" s="20"/>
      <c r="J1447" s="20"/>
    </row>
    <row r="1448" spans="1:10" ht="15" customHeight="1" x14ac:dyDescent="0.25">
      <c r="I1448" s="20"/>
      <c r="J1448" s="20"/>
    </row>
    <row r="1449" spans="1:10" ht="15" customHeight="1" x14ac:dyDescent="0.25">
      <c r="I1449" s="20"/>
      <c r="J1449" s="20"/>
    </row>
    <row r="1450" spans="1:10" ht="15" customHeight="1" x14ac:dyDescent="0.25">
      <c r="I1450" s="20"/>
      <c r="J1450" s="20"/>
    </row>
    <row r="1451" spans="1:10" ht="15" customHeight="1" x14ac:dyDescent="0.25">
      <c r="I1451" s="20"/>
      <c r="J1451" s="20"/>
    </row>
    <row r="1452" spans="1:10" ht="15" customHeight="1" x14ac:dyDescent="0.25">
      <c r="I1452" s="20"/>
      <c r="J1452" s="20"/>
    </row>
    <row r="1453" spans="1:10" ht="15" customHeight="1" x14ac:dyDescent="0.25">
      <c r="A1453" s="11" t="s">
        <v>115</v>
      </c>
      <c r="I1453" s="20"/>
      <c r="J1453" s="20"/>
    </row>
    <row r="1454" spans="1:10" ht="15" customHeight="1" x14ac:dyDescent="0.25">
      <c r="I1454" s="20"/>
      <c r="J1454" s="20"/>
    </row>
    <row r="1455" spans="1:10" ht="15" customHeight="1" x14ac:dyDescent="0.25">
      <c r="I1455" s="10"/>
    </row>
    <row r="1456" spans="1:10" ht="15" customHeight="1" x14ac:dyDescent="0.25">
      <c r="I1456" s="10"/>
    </row>
    <row r="1457" spans="9:9" ht="15" customHeight="1" x14ac:dyDescent="0.25">
      <c r="I1457" s="10"/>
    </row>
    <row r="1458" spans="9:9" ht="15" customHeight="1" x14ac:dyDescent="0.25">
      <c r="I1458" s="10"/>
    </row>
    <row r="1459" spans="9:9" ht="15" customHeight="1" x14ac:dyDescent="0.25">
      <c r="I1459" s="10"/>
    </row>
    <row r="1460" spans="9:9" ht="15" customHeight="1" x14ac:dyDescent="0.25">
      <c r="I1460" s="10"/>
    </row>
    <row r="1461" spans="9:9" ht="15" customHeight="1" x14ac:dyDescent="0.25">
      <c r="I1461" s="10"/>
    </row>
    <row r="1462" spans="9:9" ht="15" customHeight="1" x14ac:dyDescent="0.25">
      <c r="I1462" s="10"/>
    </row>
    <row r="1463" spans="9:9" ht="15" customHeight="1" x14ac:dyDescent="0.25">
      <c r="I1463" s="10"/>
    </row>
    <row r="1464" spans="9:9" ht="15" customHeight="1" x14ac:dyDescent="0.25">
      <c r="I1464" s="10"/>
    </row>
    <row r="1465" spans="9:9" ht="15" customHeight="1" x14ac:dyDescent="0.25">
      <c r="I1465" s="10"/>
    </row>
    <row r="1466" spans="9:9" ht="15" customHeight="1" x14ac:dyDescent="0.25">
      <c r="I1466" s="10"/>
    </row>
    <row r="1467" spans="9:9" ht="15" customHeight="1" x14ac:dyDescent="0.25">
      <c r="I1467" s="10"/>
    </row>
    <row r="1468" spans="9:9" ht="15" customHeight="1" x14ac:dyDescent="0.25">
      <c r="I1468" s="10"/>
    </row>
    <row r="1469" spans="9:9" ht="15" customHeight="1" x14ac:dyDescent="0.25">
      <c r="I1469" s="10"/>
    </row>
    <row r="1470" spans="9:9" ht="15" customHeight="1" x14ac:dyDescent="0.25">
      <c r="I1470" s="10"/>
    </row>
    <row r="1471" spans="9:9" ht="15" customHeight="1" x14ac:dyDescent="0.25">
      <c r="I1471" s="10"/>
    </row>
    <row r="1472" spans="9:9" ht="15" customHeight="1" x14ac:dyDescent="0.25">
      <c r="I1472" s="10"/>
    </row>
    <row r="1473" spans="9:10" ht="15" customHeight="1" x14ac:dyDescent="0.25">
      <c r="I1473" s="10"/>
    </row>
    <row r="1474" spans="9:10" ht="15" customHeight="1" x14ac:dyDescent="0.25">
      <c r="I1474" s="10"/>
    </row>
    <row r="1475" spans="9:10" ht="15" customHeight="1" x14ac:dyDescent="0.25">
      <c r="I1475" s="10"/>
    </row>
    <row r="1476" spans="9:10" ht="15" customHeight="1" x14ac:dyDescent="0.25">
      <c r="I1476" s="10"/>
    </row>
    <row r="1477" spans="9:10" ht="15" customHeight="1" x14ac:dyDescent="0.25">
      <c r="I1477" s="10"/>
    </row>
    <row r="1478" spans="9:10" ht="15" customHeight="1" x14ac:dyDescent="0.25">
      <c r="I1478" s="10"/>
    </row>
    <row r="1479" spans="9:10" ht="15" customHeight="1" x14ac:dyDescent="0.25">
      <c r="I1479" s="20"/>
      <c r="J1479" s="20"/>
    </row>
    <row r="1480" spans="9:10" ht="15" customHeight="1" x14ac:dyDescent="0.25">
      <c r="I1480" s="20"/>
      <c r="J1480" s="20"/>
    </row>
    <row r="1481" spans="9:10" ht="15" customHeight="1" x14ac:dyDescent="0.25">
      <c r="I1481" s="20"/>
      <c r="J1481" s="20"/>
    </row>
    <row r="1482" spans="9:10" ht="15" customHeight="1" x14ac:dyDescent="0.25">
      <c r="I1482" s="20"/>
      <c r="J1482" s="20"/>
    </row>
    <row r="1483" spans="9:10" ht="15" customHeight="1" x14ac:dyDescent="0.25">
      <c r="I1483" s="20"/>
      <c r="J1483" s="20"/>
    </row>
    <row r="1484" spans="9:10" ht="15" customHeight="1" x14ac:dyDescent="0.25">
      <c r="I1484" s="20"/>
      <c r="J1484" s="20"/>
    </row>
    <row r="1485" spans="9:10" ht="15" customHeight="1" x14ac:dyDescent="0.25">
      <c r="I1485" s="20"/>
      <c r="J1485" s="20"/>
    </row>
    <row r="1486" spans="9:10" ht="15" customHeight="1" x14ac:dyDescent="0.25">
      <c r="I1486" s="20"/>
      <c r="J1486" s="20"/>
    </row>
    <row r="1487" spans="9:10" ht="15" customHeight="1" x14ac:dyDescent="0.25">
      <c r="I1487" s="20"/>
      <c r="J1487" s="20"/>
    </row>
    <row r="1488" spans="9:10" ht="15" customHeight="1" x14ac:dyDescent="0.25">
      <c r="I1488" s="20"/>
      <c r="J1488" s="20"/>
    </row>
    <row r="1489" spans="9:10" ht="15" customHeight="1" x14ac:dyDescent="0.25">
      <c r="I1489" s="20"/>
      <c r="J1489" s="20"/>
    </row>
    <row r="1490" spans="9:10" ht="15" customHeight="1" x14ac:dyDescent="0.25">
      <c r="I1490" s="20"/>
      <c r="J1490" s="20"/>
    </row>
    <row r="1491" spans="9:10" ht="15" customHeight="1" x14ac:dyDescent="0.25">
      <c r="I1491" s="20"/>
      <c r="J1491" s="20"/>
    </row>
    <row r="1492" spans="9:10" ht="15" customHeight="1" x14ac:dyDescent="0.25">
      <c r="I1492" s="20"/>
      <c r="J1492" s="20"/>
    </row>
    <row r="1493" spans="9:10" ht="15" customHeight="1" x14ac:dyDescent="0.25">
      <c r="I1493" s="20"/>
      <c r="J1493" s="20"/>
    </row>
    <row r="1494" spans="9:10" ht="15" customHeight="1" x14ac:dyDescent="0.25">
      <c r="I1494" s="20"/>
      <c r="J1494" s="20"/>
    </row>
    <row r="1495" spans="9:10" ht="15" customHeight="1" x14ac:dyDescent="0.25">
      <c r="I1495" s="20"/>
      <c r="J1495" s="20"/>
    </row>
    <row r="1496" spans="9:10" ht="15" customHeight="1" x14ac:dyDescent="0.25">
      <c r="I1496" s="20"/>
      <c r="J1496" s="20"/>
    </row>
    <row r="1497" spans="9:10" ht="15" customHeight="1" x14ac:dyDescent="0.25">
      <c r="I1497" s="20"/>
      <c r="J1497" s="20"/>
    </row>
    <row r="1498" spans="9:10" ht="15" customHeight="1" x14ac:dyDescent="0.25">
      <c r="I1498" s="20"/>
      <c r="J1498" s="20"/>
    </row>
    <row r="1499" spans="9:10" ht="15" customHeight="1" x14ac:dyDescent="0.25">
      <c r="I1499" s="20"/>
      <c r="J1499" s="20"/>
    </row>
    <row r="1500" spans="9:10" ht="15" customHeight="1" x14ac:dyDescent="0.25">
      <c r="I1500" s="20"/>
      <c r="J1500" s="20"/>
    </row>
    <row r="1501" spans="9:10" ht="15" customHeight="1" x14ac:dyDescent="0.25">
      <c r="I1501" s="20"/>
      <c r="J1501" s="20"/>
    </row>
    <row r="1502" spans="9:10" ht="15" customHeight="1" x14ac:dyDescent="0.25">
      <c r="I1502" s="20"/>
      <c r="J1502" s="20"/>
    </row>
    <row r="1503" spans="9:10" ht="15" customHeight="1" x14ac:dyDescent="0.25">
      <c r="I1503" s="10"/>
    </row>
    <row r="1504" spans="9:10" ht="15" customHeight="1" x14ac:dyDescent="0.25">
      <c r="I1504" s="10"/>
    </row>
    <row r="1505" spans="9:9" ht="15" customHeight="1" x14ac:dyDescent="0.25">
      <c r="I1505" s="10"/>
    </row>
    <row r="1506" spans="9:9" ht="15" customHeight="1" x14ac:dyDescent="0.25">
      <c r="I1506" s="10"/>
    </row>
    <row r="1507" spans="9:9" ht="15" customHeight="1" x14ac:dyDescent="0.25">
      <c r="I1507" s="10"/>
    </row>
    <row r="1508" spans="9:9" ht="15" customHeight="1" x14ac:dyDescent="0.25">
      <c r="I1508" s="10"/>
    </row>
    <row r="1509" spans="9:9" ht="15" customHeight="1" x14ac:dyDescent="0.25">
      <c r="I1509" s="10"/>
    </row>
    <row r="1510" spans="9:9" ht="15" customHeight="1" x14ac:dyDescent="0.25">
      <c r="I1510" s="10"/>
    </row>
    <row r="1511" spans="9:9" ht="15" customHeight="1" x14ac:dyDescent="0.25">
      <c r="I1511" s="10"/>
    </row>
    <row r="1512" spans="9:9" ht="15" customHeight="1" x14ac:dyDescent="0.25">
      <c r="I1512" s="10"/>
    </row>
    <row r="1513" spans="9:9" ht="15" customHeight="1" x14ac:dyDescent="0.25">
      <c r="I1513" s="10"/>
    </row>
    <row r="1514" spans="9:9" ht="15" customHeight="1" x14ac:dyDescent="0.25">
      <c r="I1514" s="10"/>
    </row>
    <row r="1515" spans="9:9" ht="15" customHeight="1" x14ac:dyDescent="0.25">
      <c r="I1515" s="10"/>
    </row>
    <row r="1516" spans="9:9" ht="15" customHeight="1" x14ac:dyDescent="0.25">
      <c r="I1516" s="10"/>
    </row>
    <row r="1517" spans="9:9" ht="15" customHeight="1" x14ac:dyDescent="0.25">
      <c r="I1517" s="10"/>
    </row>
    <row r="1518" spans="9:9" ht="15" customHeight="1" x14ac:dyDescent="0.25">
      <c r="I1518" s="10"/>
    </row>
    <row r="1519" spans="9:9" ht="15" customHeight="1" x14ac:dyDescent="0.25">
      <c r="I1519" s="10"/>
    </row>
    <row r="1520" spans="9:9" ht="15" customHeight="1" x14ac:dyDescent="0.25">
      <c r="I1520" s="10"/>
    </row>
    <row r="1521" spans="9:10" ht="15" customHeight="1" x14ac:dyDescent="0.25">
      <c r="I1521" s="10"/>
    </row>
    <row r="1522" spans="9:10" ht="15" customHeight="1" x14ac:dyDescent="0.25">
      <c r="I1522" s="10"/>
    </row>
    <row r="1523" spans="9:10" ht="15" customHeight="1" x14ac:dyDescent="0.25">
      <c r="I1523" s="10"/>
    </row>
    <row r="1524" spans="9:10" ht="15" customHeight="1" x14ac:dyDescent="0.25">
      <c r="I1524" s="10"/>
    </row>
    <row r="1525" spans="9:10" ht="15" customHeight="1" x14ac:dyDescent="0.25">
      <c r="I1525" s="10"/>
    </row>
    <row r="1526" spans="9:10" ht="15" customHeight="1" x14ac:dyDescent="0.25">
      <c r="I1526" s="10"/>
    </row>
    <row r="1527" spans="9:10" ht="15" customHeight="1" x14ac:dyDescent="0.25">
      <c r="I1527" s="20"/>
      <c r="J1527" s="20"/>
    </row>
    <row r="1528" spans="9:10" ht="15" customHeight="1" x14ac:dyDescent="0.25">
      <c r="I1528" s="20"/>
      <c r="J1528" s="20"/>
    </row>
    <row r="1529" spans="9:10" ht="15" customHeight="1" x14ac:dyDescent="0.25">
      <c r="I1529" s="20"/>
      <c r="J1529" s="20"/>
    </row>
    <row r="1530" spans="9:10" ht="15" customHeight="1" x14ac:dyDescent="0.25">
      <c r="I1530" s="20"/>
      <c r="J1530" s="20"/>
    </row>
    <row r="1531" spans="9:10" ht="15" customHeight="1" x14ac:dyDescent="0.25">
      <c r="I1531" s="20"/>
      <c r="J1531" s="20"/>
    </row>
    <row r="1532" spans="9:10" ht="15" customHeight="1" x14ac:dyDescent="0.25">
      <c r="I1532" s="20"/>
      <c r="J1532" s="20"/>
    </row>
    <row r="1533" spans="9:10" ht="15" customHeight="1" x14ac:dyDescent="0.25">
      <c r="I1533" s="20"/>
      <c r="J1533" s="20"/>
    </row>
    <row r="1534" spans="9:10" ht="15" customHeight="1" x14ac:dyDescent="0.25">
      <c r="I1534" s="20"/>
      <c r="J1534" s="20"/>
    </row>
    <row r="1535" spans="9:10" ht="15" customHeight="1" x14ac:dyDescent="0.25">
      <c r="I1535" s="20"/>
      <c r="J1535" s="20"/>
    </row>
    <row r="1536" spans="9:10" ht="15" customHeight="1" x14ac:dyDescent="0.25">
      <c r="I1536" s="20"/>
      <c r="J1536" s="20"/>
    </row>
    <row r="1537" spans="9:10" ht="15" customHeight="1" x14ac:dyDescent="0.25">
      <c r="I1537" s="20"/>
      <c r="J1537" s="20"/>
    </row>
    <row r="1538" spans="9:10" ht="15" customHeight="1" x14ac:dyDescent="0.25">
      <c r="I1538" s="20"/>
      <c r="J1538" s="20"/>
    </row>
    <row r="1539" spans="9:10" ht="15" customHeight="1" x14ac:dyDescent="0.25">
      <c r="I1539" s="20"/>
      <c r="J1539" s="20"/>
    </row>
    <row r="1540" spans="9:10" ht="15" customHeight="1" x14ac:dyDescent="0.25">
      <c r="I1540" s="20"/>
      <c r="J1540" s="20"/>
    </row>
    <row r="1541" spans="9:10" ht="15" customHeight="1" x14ac:dyDescent="0.25">
      <c r="I1541" s="20"/>
      <c r="J1541" s="20"/>
    </row>
    <row r="1542" spans="9:10" ht="15" customHeight="1" x14ac:dyDescent="0.25">
      <c r="I1542" s="20"/>
      <c r="J1542" s="20"/>
    </row>
    <row r="1543" spans="9:10" ht="15" customHeight="1" x14ac:dyDescent="0.25">
      <c r="I1543" s="20"/>
      <c r="J1543" s="20"/>
    </row>
    <row r="1544" spans="9:10" ht="15" customHeight="1" x14ac:dyDescent="0.25">
      <c r="I1544" s="20"/>
      <c r="J1544" s="20"/>
    </row>
    <row r="1545" spans="9:10" ht="15" customHeight="1" x14ac:dyDescent="0.25">
      <c r="I1545" s="20"/>
      <c r="J1545" s="20"/>
    </row>
    <row r="1546" spans="9:10" ht="15" customHeight="1" x14ac:dyDescent="0.25">
      <c r="I1546" s="20"/>
      <c r="J1546" s="20"/>
    </row>
    <row r="1547" spans="9:10" ht="15" customHeight="1" x14ac:dyDescent="0.25">
      <c r="I1547" s="20"/>
      <c r="J1547" s="20"/>
    </row>
    <row r="1548" spans="9:10" ht="15" customHeight="1" x14ac:dyDescent="0.25">
      <c r="I1548" s="20"/>
      <c r="J1548" s="20"/>
    </row>
    <row r="1549" spans="9:10" ht="15" customHeight="1" x14ac:dyDescent="0.25">
      <c r="I1549" s="20"/>
      <c r="J1549" s="20"/>
    </row>
    <row r="1550" spans="9:10" ht="15" customHeight="1" x14ac:dyDescent="0.25">
      <c r="I1550" s="20"/>
      <c r="J1550" s="20"/>
    </row>
    <row r="1551" spans="9:10" ht="15" customHeight="1" x14ac:dyDescent="0.25">
      <c r="I1551" s="10"/>
    </row>
    <row r="1552" spans="9:10" ht="15" customHeight="1" x14ac:dyDescent="0.25">
      <c r="I1552" s="10"/>
    </row>
    <row r="1553" spans="9:9" ht="15" customHeight="1" x14ac:dyDescent="0.25">
      <c r="I1553" s="10"/>
    </row>
    <row r="1554" spans="9:9" ht="15" customHeight="1" x14ac:dyDescent="0.25">
      <c r="I1554" s="10"/>
    </row>
    <row r="1555" spans="9:9" ht="15" customHeight="1" x14ac:dyDescent="0.25">
      <c r="I1555" s="10"/>
    </row>
    <row r="1556" spans="9:9" ht="15" customHeight="1" x14ac:dyDescent="0.25">
      <c r="I1556" s="10"/>
    </row>
    <row r="1557" spans="9:9" ht="15" customHeight="1" x14ac:dyDescent="0.25">
      <c r="I1557" s="10"/>
    </row>
    <row r="1558" spans="9:9" ht="15" customHeight="1" x14ac:dyDescent="0.25">
      <c r="I1558" s="10"/>
    </row>
    <row r="1559" spans="9:9" ht="15" customHeight="1" x14ac:dyDescent="0.25">
      <c r="I1559" s="10"/>
    </row>
    <row r="1560" spans="9:9" ht="15" customHeight="1" x14ac:dyDescent="0.25">
      <c r="I1560" s="10"/>
    </row>
    <row r="1561" spans="9:9" ht="15" customHeight="1" x14ac:dyDescent="0.25">
      <c r="I1561" s="10"/>
    </row>
    <row r="1562" spans="9:9" ht="15" customHeight="1" x14ac:dyDescent="0.25">
      <c r="I1562" s="10"/>
    </row>
    <row r="1563" spans="9:9" ht="15" customHeight="1" x14ac:dyDescent="0.25">
      <c r="I1563" s="10"/>
    </row>
    <row r="1564" spans="9:9" ht="15" customHeight="1" x14ac:dyDescent="0.25">
      <c r="I1564" s="10"/>
    </row>
    <row r="1565" spans="9:9" ht="15" customHeight="1" x14ac:dyDescent="0.25">
      <c r="I1565" s="10"/>
    </row>
    <row r="1566" spans="9:9" ht="15" customHeight="1" x14ac:dyDescent="0.25">
      <c r="I1566" s="10"/>
    </row>
    <row r="1567" spans="9:9" ht="15" customHeight="1" x14ac:dyDescent="0.25">
      <c r="I1567" s="10"/>
    </row>
    <row r="1568" spans="9:9" ht="15" customHeight="1" x14ac:dyDescent="0.25">
      <c r="I1568" s="10"/>
    </row>
    <row r="1569" spans="9:10" ht="15" customHeight="1" x14ac:dyDescent="0.25">
      <c r="I1569" s="10"/>
    </row>
    <row r="1570" spans="9:10" ht="15" customHeight="1" x14ac:dyDescent="0.25">
      <c r="I1570" s="10"/>
    </row>
    <row r="1571" spans="9:10" ht="15" customHeight="1" x14ac:dyDescent="0.25">
      <c r="I1571" s="10"/>
    </row>
    <row r="1572" spans="9:10" ht="15" customHeight="1" x14ac:dyDescent="0.25">
      <c r="I1572" s="10"/>
    </row>
    <row r="1573" spans="9:10" ht="15" customHeight="1" x14ac:dyDescent="0.25">
      <c r="I1573" s="10"/>
    </row>
    <row r="1574" spans="9:10" ht="15" customHeight="1" x14ac:dyDescent="0.25">
      <c r="I1574" s="10"/>
    </row>
    <row r="1575" spans="9:10" ht="15" customHeight="1" x14ac:dyDescent="0.25">
      <c r="I1575" s="20"/>
      <c r="J1575" s="20"/>
    </row>
    <row r="1576" spans="9:10" ht="15" customHeight="1" x14ac:dyDescent="0.25">
      <c r="I1576" s="20"/>
      <c r="J1576" s="20"/>
    </row>
    <row r="1577" spans="9:10" ht="15" customHeight="1" x14ac:dyDescent="0.25">
      <c r="I1577" s="20"/>
      <c r="J1577" s="20"/>
    </row>
    <row r="1578" spans="9:10" ht="15" customHeight="1" x14ac:dyDescent="0.25">
      <c r="I1578" s="20"/>
      <c r="J1578" s="20"/>
    </row>
    <row r="1579" spans="9:10" ht="15" customHeight="1" x14ac:dyDescent="0.25">
      <c r="I1579" s="20"/>
      <c r="J1579" s="20"/>
    </row>
    <row r="1580" spans="9:10" ht="15" customHeight="1" x14ac:dyDescent="0.25">
      <c r="I1580" s="20"/>
      <c r="J1580" s="20"/>
    </row>
    <row r="1581" spans="9:10" ht="15" customHeight="1" x14ac:dyDescent="0.25">
      <c r="I1581" s="20"/>
      <c r="J1581" s="20"/>
    </row>
    <row r="1582" spans="9:10" ht="15" customHeight="1" x14ac:dyDescent="0.25">
      <c r="I1582" s="20"/>
      <c r="J1582" s="20"/>
    </row>
    <row r="1583" spans="9:10" ht="15" customHeight="1" x14ac:dyDescent="0.25">
      <c r="I1583" s="20"/>
      <c r="J1583" s="20"/>
    </row>
    <row r="1584" spans="9:10" ht="15" customHeight="1" x14ac:dyDescent="0.25">
      <c r="I1584" s="20"/>
      <c r="J1584" s="20"/>
    </row>
    <row r="1585" spans="1:10" ht="15" customHeight="1" x14ac:dyDescent="0.25">
      <c r="I1585" s="20"/>
      <c r="J1585" s="20"/>
    </row>
    <row r="1586" spans="1:10" ht="15" customHeight="1" x14ac:dyDescent="0.25">
      <c r="I1586" s="20"/>
      <c r="J1586" s="20"/>
    </row>
    <row r="1587" spans="1:10" ht="15" customHeight="1" x14ac:dyDescent="0.25">
      <c r="I1587" s="20"/>
      <c r="J1587" s="20"/>
    </row>
    <row r="1588" spans="1:10" ht="15" customHeight="1" x14ac:dyDescent="0.25">
      <c r="I1588" s="20"/>
      <c r="J1588" s="20"/>
    </row>
    <row r="1589" spans="1:10" ht="15" customHeight="1" x14ac:dyDescent="0.25">
      <c r="I1589" s="20"/>
      <c r="J1589" s="20"/>
    </row>
    <row r="1590" spans="1:10" ht="15" customHeight="1" x14ac:dyDescent="0.25">
      <c r="I1590" s="20"/>
      <c r="J1590" s="20"/>
    </row>
    <row r="1591" spans="1:10" ht="15" customHeight="1" x14ac:dyDescent="0.25">
      <c r="I1591" s="20"/>
      <c r="J1591" s="20"/>
    </row>
    <row r="1592" spans="1:10" ht="15" customHeight="1" x14ac:dyDescent="0.25">
      <c r="I1592" s="20"/>
      <c r="J1592" s="20"/>
    </row>
    <row r="1593" spans="1:10" ht="15" customHeight="1" x14ac:dyDescent="0.25">
      <c r="I1593" s="20"/>
      <c r="J1593" s="20"/>
    </row>
    <row r="1594" spans="1:10" ht="15" customHeight="1" x14ac:dyDescent="0.25">
      <c r="I1594" s="20"/>
      <c r="J1594" s="20"/>
    </row>
    <row r="1595" spans="1:10" ht="15" customHeight="1" x14ac:dyDescent="0.25">
      <c r="I1595" s="20"/>
      <c r="J1595" s="20"/>
    </row>
    <row r="1596" spans="1:10" ht="15" customHeight="1" x14ac:dyDescent="0.25">
      <c r="I1596" s="20"/>
      <c r="J1596" s="20"/>
    </row>
    <row r="1597" spans="1:10" ht="15" customHeight="1" x14ac:dyDescent="0.25">
      <c r="I1597" s="20"/>
      <c r="J1597" s="20"/>
    </row>
    <row r="1598" spans="1:10" ht="15" customHeight="1" x14ac:dyDescent="0.25">
      <c r="A1598" s="11" t="s">
        <v>114</v>
      </c>
      <c r="I1598" s="20"/>
      <c r="J1598" s="20"/>
    </row>
    <row r="1600" spans="1:10" ht="15" customHeight="1" x14ac:dyDescent="0.25">
      <c r="I1600" s="10"/>
    </row>
    <row r="1601" spans="1:10" ht="15" customHeight="1" x14ac:dyDescent="0.25">
      <c r="I1601" s="10"/>
    </row>
    <row r="1602" spans="1:10" ht="15" customHeight="1" x14ac:dyDescent="0.25">
      <c r="I1602" s="10"/>
    </row>
    <row r="1603" spans="1:10" ht="15" customHeight="1" x14ac:dyDescent="0.25">
      <c r="I1603" s="20"/>
      <c r="J1603" s="20"/>
    </row>
    <row r="1604" spans="1:10" ht="15" customHeight="1" x14ac:dyDescent="0.25">
      <c r="I1604" s="20"/>
      <c r="J1604" s="20"/>
    </row>
    <row r="1605" spans="1:10" ht="15" customHeight="1" x14ac:dyDescent="0.25">
      <c r="I1605" s="20"/>
      <c r="J1605" s="20"/>
    </row>
    <row r="1606" spans="1:10" ht="15" customHeight="1" x14ac:dyDescent="0.25">
      <c r="I1606" s="10"/>
    </row>
    <row r="1607" spans="1:10" ht="15" customHeight="1" x14ac:dyDescent="0.25">
      <c r="I1607" s="10"/>
    </row>
    <row r="1608" spans="1:10" ht="15" customHeight="1" x14ac:dyDescent="0.25">
      <c r="I1608" s="10"/>
    </row>
    <row r="1609" spans="1:10" ht="15" customHeight="1" x14ac:dyDescent="0.25">
      <c r="I1609" s="20"/>
      <c r="J1609" s="20"/>
    </row>
    <row r="1610" spans="1:10" ht="15" customHeight="1" x14ac:dyDescent="0.25">
      <c r="I1610" s="20"/>
      <c r="J1610" s="20"/>
    </row>
    <row r="1611" spans="1:10" ht="15" customHeight="1" x14ac:dyDescent="0.25">
      <c r="I1611" s="20"/>
      <c r="J1611" s="20"/>
    </row>
    <row r="1612" spans="1:10" ht="15" customHeight="1" x14ac:dyDescent="0.25">
      <c r="I1612" s="10"/>
    </row>
    <row r="1613" spans="1:10" ht="15" customHeight="1" x14ac:dyDescent="0.25">
      <c r="I1613" s="10"/>
    </row>
    <row r="1614" spans="1:10" ht="15" customHeight="1" x14ac:dyDescent="0.25">
      <c r="I1614" s="10"/>
    </row>
    <row r="1615" spans="1:10" ht="15" customHeight="1" x14ac:dyDescent="0.25">
      <c r="I1615" s="20"/>
      <c r="J1615" s="20"/>
    </row>
    <row r="1616" spans="1:10" ht="15" customHeight="1" x14ac:dyDescent="0.25">
      <c r="A1616" s="11" t="s">
        <v>115</v>
      </c>
      <c r="I1616" s="20"/>
      <c r="J1616" s="20"/>
    </row>
    <row r="1617" spans="9:10" ht="15" customHeight="1" x14ac:dyDescent="0.25">
      <c r="I1617" s="20"/>
      <c r="J1617" s="20"/>
    </row>
    <row r="1618" spans="9:10" ht="15" customHeight="1" x14ac:dyDescent="0.25">
      <c r="I1618" s="10"/>
    </row>
    <row r="1619" spans="9:10" ht="15" customHeight="1" x14ac:dyDescent="0.25">
      <c r="I1619" s="10"/>
    </row>
    <row r="1620" spans="9:10" ht="15" customHeight="1" x14ac:dyDescent="0.25">
      <c r="I1620" s="10"/>
    </row>
    <row r="1621" spans="9:10" ht="15" customHeight="1" x14ac:dyDescent="0.25">
      <c r="I1621" s="20"/>
      <c r="J1621" s="20"/>
    </row>
    <row r="1622" spans="9:10" ht="15" customHeight="1" x14ac:dyDescent="0.25">
      <c r="I1622" s="20"/>
      <c r="J1622" s="20"/>
    </row>
    <row r="1623" spans="9:10" ht="15" customHeight="1" x14ac:dyDescent="0.25">
      <c r="I1623" s="20"/>
      <c r="J1623" s="20"/>
    </row>
    <row r="1624" spans="9:10" ht="15" customHeight="1" x14ac:dyDescent="0.25">
      <c r="I1624" s="10"/>
    </row>
    <row r="1625" spans="9:10" ht="15" customHeight="1" x14ac:dyDescent="0.25">
      <c r="I1625" s="10"/>
    </row>
    <row r="1626" spans="9:10" ht="15" customHeight="1" x14ac:dyDescent="0.25">
      <c r="I1626" s="10"/>
    </row>
    <row r="1627" spans="9:10" ht="15" customHeight="1" x14ac:dyDescent="0.25">
      <c r="I1627" s="20"/>
      <c r="J1627" s="20"/>
    </row>
    <row r="1628" spans="9:10" ht="15" customHeight="1" x14ac:dyDescent="0.25">
      <c r="I1628" s="20"/>
      <c r="J1628" s="20"/>
    </row>
    <row r="1629" spans="9:10" ht="15" customHeight="1" x14ac:dyDescent="0.25">
      <c r="I1629" s="20"/>
      <c r="J1629" s="20"/>
    </row>
    <row r="1630" spans="9:10" ht="15" customHeight="1" x14ac:dyDescent="0.25">
      <c r="I1630" s="10"/>
    </row>
    <row r="1631" spans="9:10" ht="15" customHeight="1" x14ac:dyDescent="0.25">
      <c r="I1631" s="10"/>
    </row>
    <row r="1632" spans="9:10" ht="15" customHeight="1" x14ac:dyDescent="0.25">
      <c r="I1632" s="10"/>
    </row>
    <row r="1633" spans="1:10" ht="15" customHeight="1" x14ac:dyDescent="0.25">
      <c r="I1633" s="20"/>
      <c r="J1633" s="20"/>
    </row>
    <row r="1634" spans="1:10" ht="15" customHeight="1" x14ac:dyDescent="0.25">
      <c r="I1634" s="20"/>
      <c r="J1634" s="20"/>
    </row>
    <row r="1635" spans="1:10" ht="15" customHeight="1" x14ac:dyDescent="0.25">
      <c r="A1635" s="11" t="s">
        <v>116</v>
      </c>
      <c r="I1635" s="20"/>
      <c r="J1635" s="20"/>
    </row>
    <row r="1637" spans="1:10" ht="15" customHeight="1" x14ac:dyDescent="0.25">
      <c r="I1637" s="10"/>
    </row>
    <row r="1638" spans="1:10" ht="15" customHeight="1" x14ac:dyDescent="0.25">
      <c r="I1638" s="10"/>
    </row>
    <row r="1639" spans="1:10" ht="15" customHeight="1" x14ac:dyDescent="0.25">
      <c r="I1639" s="10"/>
    </row>
    <row r="1640" spans="1:10" ht="15" customHeight="1" x14ac:dyDescent="0.25">
      <c r="I1640" s="20"/>
      <c r="J1640" s="20"/>
    </row>
    <row r="1641" spans="1:10" ht="15" customHeight="1" x14ac:dyDescent="0.25">
      <c r="I1641" s="20"/>
      <c r="J1641" s="20"/>
    </row>
    <row r="1642" spans="1:10" ht="15" customHeight="1" x14ac:dyDescent="0.25">
      <c r="I1642" s="20"/>
      <c r="J1642" s="20"/>
    </row>
    <row r="1643" spans="1:10" ht="15" customHeight="1" x14ac:dyDescent="0.25">
      <c r="I1643" s="10"/>
    </row>
    <row r="1644" spans="1:10" ht="15" customHeight="1" x14ac:dyDescent="0.25">
      <c r="I1644" s="10"/>
    </row>
    <row r="1645" spans="1:10" ht="15" customHeight="1" x14ac:dyDescent="0.25">
      <c r="I1645" s="10"/>
    </row>
    <row r="1646" spans="1:10" ht="15" customHeight="1" x14ac:dyDescent="0.25">
      <c r="I1646" s="20"/>
      <c r="J1646" s="20"/>
    </row>
    <row r="1647" spans="1:10" ht="15" customHeight="1" x14ac:dyDescent="0.25">
      <c r="I1647" s="20"/>
      <c r="J1647" s="20"/>
    </row>
    <row r="1648" spans="1:10" ht="15" customHeight="1" x14ac:dyDescent="0.25">
      <c r="I1648" s="20"/>
      <c r="J1648" s="20"/>
    </row>
    <row r="1649" spans="1:10" ht="15" customHeight="1" x14ac:dyDescent="0.25">
      <c r="I1649" s="10"/>
    </row>
    <row r="1650" spans="1:10" ht="15" customHeight="1" x14ac:dyDescent="0.25">
      <c r="I1650" s="10"/>
    </row>
    <row r="1651" spans="1:10" ht="15" customHeight="1" x14ac:dyDescent="0.25">
      <c r="I1651" s="10"/>
    </row>
    <row r="1652" spans="1:10" ht="15" customHeight="1" x14ac:dyDescent="0.25">
      <c r="I1652" s="20"/>
      <c r="J1652" s="20"/>
    </row>
    <row r="1653" spans="1:10" ht="15" customHeight="1" x14ac:dyDescent="0.25">
      <c r="A1653" s="11" t="s">
        <v>117</v>
      </c>
      <c r="I1653" s="20"/>
      <c r="J1653" s="20"/>
    </row>
    <row r="1654" spans="1:10" ht="15" customHeight="1" x14ac:dyDescent="0.25">
      <c r="I1654" s="20"/>
      <c r="J1654" s="20"/>
    </row>
    <row r="1655" spans="1:10" ht="15" customHeight="1" x14ac:dyDescent="0.25">
      <c r="I1655" s="10"/>
    </row>
    <row r="1656" spans="1:10" ht="15" customHeight="1" x14ac:dyDescent="0.25">
      <c r="I1656" s="10"/>
    </row>
    <row r="1657" spans="1:10" ht="15" customHeight="1" x14ac:dyDescent="0.25">
      <c r="I1657" s="10"/>
    </row>
    <row r="1658" spans="1:10" ht="15" customHeight="1" x14ac:dyDescent="0.25">
      <c r="I1658" s="20"/>
      <c r="J1658" s="20"/>
    </row>
    <row r="1659" spans="1:10" ht="15" customHeight="1" x14ac:dyDescent="0.25">
      <c r="I1659" s="20"/>
      <c r="J1659" s="20"/>
    </row>
    <row r="1660" spans="1:10" ht="15" customHeight="1" x14ac:dyDescent="0.25">
      <c r="I1660" s="20"/>
      <c r="J1660" s="20"/>
    </row>
    <row r="1661" spans="1:10" ht="15" customHeight="1" x14ac:dyDescent="0.25">
      <c r="I1661" s="10"/>
    </row>
    <row r="1662" spans="1:10" ht="15" customHeight="1" x14ac:dyDescent="0.25">
      <c r="I1662" s="10"/>
    </row>
    <row r="1663" spans="1:10" ht="15" customHeight="1" x14ac:dyDescent="0.25">
      <c r="I1663" s="10"/>
    </row>
    <row r="1664" spans="1:10" ht="15" customHeight="1" x14ac:dyDescent="0.25">
      <c r="I1664" s="20"/>
      <c r="J1664" s="20"/>
    </row>
    <row r="1665" spans="1:10" ht="15" customHeight="1" x14ac:dyDescent="0.25">
      <c r="I1665" s="20"/>
      <c r="J1665" s="20"/>
    </row>
    <row r="1666" spans="1:10" ht="15" customHeight="1" x14ac:dyDescent="0.25">
      <c r="I1666" s="20"/>
      <c r="J1666" s="20"/>
    </row>
    <row r="1667" spans="1:10" ht="15" customHeight="1" x14ac:dyDescent="0.25">
      <c r="I1667" s="10"/>
    </row>
    <row r="1668" spans="1:10" ht="15" customHeight="1" x14ac:dyDescent="0.25">
      <c r="I1668" s="10"/>
    </row>
    <row r="1669" spans="1:10" ht="15" customHeight="1" x14ac:dyDescent="0.25">
      <c r="I1669" s="10"/>
    </row>
    <row r="1670" spans="1:10" ht="15" customHeight="1" x14ac:dyDescent="0.25">
      <c r="I1670" s="20"/>
      <c r="J1670" s="20"/>
    </row>
    <row r="1671" spans="1:10" ht="15" customHeight="1" x14ac:dyDescent="0.25">
      <c r="I1671" s="20"/>
      <c r="J1671" s="20"/>
    </row>
    <row r="1672" spans="1:10" ht="15" customHeight="1" x14ac:dyDescent="0.25">
      <c r="A1672" s="11" t="s">
        <v>114</v>
      </c>
      <c r="I1672" s="20"/>
      <c r="J1672" s="20"/>
    </row>
    <row r="1674" spans="1:10" ht="15" customHeight="1" x14ac:dyDescent="0.25">
      <c r="I1674" s="10"/>
    </row>
    <row r="1675" spans="1:10" ht="15" customHeight="1" x14ac:dyDescent="0.25">
      <c r="I1675" s="10"/>
    </row>
    <row r="1676" spans="1:10" ht="15" customHeight="1" x14ac:dyDescent="0.25">
      <c r="I1676" s="10"/>
    </row>
    <row r="1677" spans="1:10" ht="15" customHeight="1" x14ac:dyDescent="0.25">
      <c r="I1677" s="20"/>
      <c r="J1677" s="20"/>
    </row>
    <row r="1678" spans="1:10" ht="15" customHeight="1" x14ac:dyDescent="0.25">
      <c r="I1678" s="20"/>
      <c r="J1678" s="20"/>
    </row>
    <row r="1679" spans="1:10" ht="15" customHeight="1" x14ac:dyDescent="0.25">
      <c r="I1679" s="20"/>
      <c r="J1679" s="20"/>
    </row>
    <row r="1680" spans="1:10" ht="15" customHeight="1" x14ac:dyDescent="0.25">
      <c r="I1680" s="10"/>
    </row>
    <row r="1681" spans="1:10" ht="15" customHeight="1" x14ac:dyDescent="0.25">
      <c r="I1681" s="10"/>
    </row>
    <row r="1682" spans="1:10" ht="15" customHeight="1" x14ac:dyDescent="0.25">
      <c r="I1682" s="10"/>
    </row>
    <row r="1683" spans="1:10" ht="15" customHeight="1" x14ac:dyDescent="0.25">
      <c r="I1683" s="20"/>
      <c r="J1683" s="20"/>
    </row>
    <row r="1684" spans="1:10" ht="15" customHeight="1" x14ac:dyDescent="0.25">
      <c r="I1684" s="20"/>
      <c r="J1684" s="20"/>
    </row>
    <row r="1685" spans="1:10" ht="15" customHeight="1" x14ac:dyDescent="0.25">
      <c r="I1685" s="20"/>
      <c r="J1685" s="20"/>
    </row>
    <row r="1686" spans="1:10" ht="15" customHeight="1" x14ac:dyDescent="0.25">
      <c r="I1686" s="10"/>
    </row>
    <row r="1687" spans="1:10" ht="15" customHeight="1" x14ac:dyDescent="0.25">
      <c r="I1687" s="10"/>
    </row>
    <row r="1688" spans="1:10" ht="15" customHeight="1" x14ac:dyDescent="0.25">
      <c r="I1688" s="10"/>
    </row>
    <row r="1689" spans="1:10" ht="15" customHeight="1" x14ac:dyDescent="0.25">
      <c r="I1689" s="20"/>
      <c r="J1689" s="20"/>
    </row>
    <row r="1690" spans="1:10" ht="15" customHeight="1" x14ac:dyDescent="0.25">
      <c r="A1690" s="11" t="s">
        <v>115</v>
      </c>
      <c r="I1690" s="20"/>
      <c r="J1690" s="20"/>
    </row>
    <row r="1691" spans="1:10" ht="15" customHeight="1" x14ac:dyDescent="0.25">
      <c r="I1691" s="20"/>
      <c r="J1691" s="20"/>
    </row>
    <row r="1692" spans="1:10" ht="15" customHeight="1" x14ac:dyDescent="0.25">
      <c r="I1692" s="10"/>
    </row>
    <row r="1693" spans="1:10" ht="15" customHeight="1" x14ac:dyDescent="0.25">
      <c r="I1693" s="10"/>
    </row>
    <row r="1694" spans="1:10" ht="15" customHeight="1" x14ac:dyDescent="0.25">
      <c r="I1694" s="10"/>
    </row>
    <row r="1695" spans="1:10" ht="15" customHeight="1" x14ac:dyDescent="0.25">
      <c r="I1695" s="20"/>
      <c r="J1695" s="20"/>
    </row>
    <row r="1696" spans="1:10" ht="15" customHeight="1" x14ac:dyDescent="0.25">
      <c r="I1696" s="20"/>
      <c r="J1696" s="20"/>
    </row>
    <row r="1697" spans="1:18" ht="15" customHeight="1" x14ac:dyDescent="0.25">
      <c r="I1697" s="20"/>
      <c r="J1697" s="20"/>
    </row>
    <row r="1698" spans="1:18" ht="15" customHeight="1" x14ac:dyDescent="0.25">
      <c r="I1698" s="10"/>
    </row>
    <row r="1699" spans="1:18" ht="15" customHeight="1" x14ac:dyDescent="0.25">
      <c r="I1699" s="10"/>
    </row>
    <row r="1700" spans="1:18" ht="15" customHeight="1" x14ac:dyDescent="0.25">
      <c r="I1700" s="10"/>
    </row>
    <row r="1701" spans="1:18" ht="15" customHeight="1" x14ac:dyDescent="0.25">
      <c r="I1701" s="20"/>
      <c r="J1701" s="20"/>
    </row>
    <row r="1702" spans="1:18" ht="15" customHeight="1" x14ac:dyDescent="0.25">
      <c r="I1702" s="20"/>
      <c r="J1702" s="20"/>
    </row>
    <row r="1703" spans="1:18" ht="15" customHeight="1" x14ac:dyDescent="0.25">
      <c r="I1703" s="20"/>
      <c r="J1703" s="20"/>
    </row>
    <row r="1704" spans="1:18" ht="15" customHeight="1" x14ac:dyDescent="0.25">
      <c r="I1704" s="10"/>
    </row>
    <row r="1705" spans="1:18" ht="15" customHeight="1" x14ac:dyDescent="0.25">
      <c r="I1705" s="10"/>
    </row>
    <row r="1706" spans="1:18" ht="15" customHeight="1" x14ac:dyDescent="0.25">
      <c r="I1706" s="10"/>
    </row>
    <row r="1707" spans="1:18" ht="15" customHeight="1" x14ac:dyDescent="0.25">
      <c r="I1707" s="20"/>
      <c r="J1707" s="20"/>
    </row>
    <row r="1708" spans="1:18" ht="15" customHeight="1" x14ac:dyDescent="0.25">
      <c r="A1708" s="11" t="s">
        <v>116</v>
      </c>
      <c r="I1708" s="20"/>
      <c r="J1708" s="20"/>
    </row>
    <row r="1709" spans="1:18" ht="15" customHeight="1" x14ac:dyDescent="0.25">
      <c r="I1709" s="20"/>
      <c r="J1709" s="20"/>
    </row>
    <row r="1710" spans="1:18" ht="15" customHeight="1" x14ac:dyDescent="0.25">
      <c r="I1710" s="10"/>
      <c r="L1710" s="21"/>
      <c r="M1710" s="21"/>
      <c r="N1710" s="21"/>
      <c r="O1710" s="21"/>
      <c r="P1710" s="21"/>
      <c r="Q1710" s="21"/>
      <c r="R1710" s="21"/>
    </row>
    <row r="1711" spans="1:18" ht="15" customHeight="1" x14ac:dyDescent="0.25">
      <c r="I1711" s="10"/>
      <c r="L1711" s="21"/>
      <c r="M1711" s="21"/>
      <c r="N1711" s="21"/>
      <c r="O1711" s="21"/>
      <c r="P1711" s="21"/>
      <c r="Q1711" s="21"/>
      <c r="R1711" s="21"/>
    </row>
    <row r="1712" spans="1:18" ht="15" customHeight="1" x14ac:dyDescent="0.25">
      <c r="I1712" s="10"/>
      <c r="L1712" s="21"/>
      <c r="M1712" s="21"/>
      <c r="N1712" s="21"/>
      <c r="O1712" s="21"/>
      <c r="P1712" s="21"/>
      <c r="Q1712" s="21"/>
      <c r="R1712" s="21"/>
    </row>
    <row r="1713" spans="1:18" ht="15" customHeight="1" x14ac:dyDescent="0.25">
      <c r="I1713" s="20"/>
      <c r="J1713" s="20"/>
      <c r="L1713" s="21"/>
      <c r="M1713" s="21"/>
      <c r="N1713" s="21"/>
      <c r="O1713" s="21"/>
      <c r="P1713" s="21"/>
      <c r="Q1713" s="21"/>
      <c r="R1713" s="21"/>
    </row>
    <row r="1714" spans="1:18" ht="15" customHeight="1" x14ac:dyDescent="0.25">
      <c r="I1714" s="20"/>
      <c r="J1714" s="20"/>
      <c r="L1714" s="21"/>
      <c r="M1714" s="21"/>
      <c r="N1714" s="21"/>
      <c r="O1714" s="21"/>
      <c r="P1714" s="21"/>
      <c r="Q1714" s="21"/>
      <c r="R1714" s="21"/>
    </row>
    <row r="1715" spans="1:18" ht="15" customHeight="1" x14ac:dyDescent="0.25">
      <c r="I1715" s="20"/>
      <c r="J1715" s="20"/>
      <c r="L1715" s="21"/>
      <c r="M1715" s="21"/>
      <c r="N1715" s="21"/>
      <c r="O1715" s="21"/>
      <c r="P1715" s="21"/>
      <c r="Q1715" s="21"/>
      <c r="R1715" s="21"/>
    </row>
    <row r="1716" spans="1:18" ht="15" customHeight="1" x14ac:dyDescent="0.25">
      <c r="I1716" s="10"/>
      <c r="L1716" s="21"/>
      <c r="M1716" s="21"/>
      <c r="N1716" s="21"/>
      <c r="O1716" s="21"/>
      <c r="P1716" s="21"/>
      <c r="Q1716" s="21"/>
      <c r="R1716" s="21"/>
    </row>
    <row r="1717" spans="1:18" ht="15" customHeight="1" x14ac:dyDescent="0.25">
      <c r="I1717" s="10"/>
      <c r="L1717" s="21"/>
      <c r="M1717" s="21"/>
      <c r="N1717" s="21"/>
      <c r="O1717" s="21"/>
      <c r="P1717" s="21"/>
      <c r="Q1717" s="21"/>
      <c r="R1717" s="21"/>
    </row>
    <row r="1718" spans="1:18" ht="15" customHeight="1" x14ac:dyDescent="0.25">
      <c r="I1718" s="10"/>
      <c r="L1718" s="21"/>
      <c r="M1718" s="21"/>
      <c r="N1718" s="21"/>
      <c r="O1718" s="21"/>
      <c r="P1718" s="21"/>
      <c r="Q1718" s="21"/>
      <c r="R1718" s="21"/>
    </row>
    <row r="1719" spans="1:18" ht="15" customHeight="1" x14ac:dyDescent="0.25">
      <c r="I1719" s="20"/>
      <c r="J1719" s="20"/>
      <c r="L1719" s="21"/>
      <c r="M1719" s="21"/>
      <c r="N1719" s="21"/>
      <c r="O1719" s="21"/>
      <c r="P1719" s="21"/>
      <c r="Q1719" s="21"/>
      <c r="R1719" s="21"/>
    </row>
    <row r="1720" spans="1:18" ht="15" customHeight="1" x14ac:dyDescent="0.25">
      <c r="I1720" s="20"/>
      <c r="J1720" s="20"/>
      <c r="L1720" s="21"/>
      <c r="M1720" s="21"/>
      <c r="N1720" s="21"/>
      <c r="O1720" s="21"/>
      <c r="P1720" s="21"/>
      <c r="Q1720" s="21"/>
      <c r="R1720" s="21"/>
    </row>
    <row r="1721" spans="1:18" ht="15" customHeight="1" x14ac:dyDescent="0.25">
      <c r="I1721" s="20"/>
      <c r="J1721" s="20"/>
      <c r="L1721" s="21"/>
      <c r="M1721" s="21"/>
      <c r="N1721" s="21"/>
      <c r="O1721" s="21"/>
      <c r="P1721" s="21"/>
      <c r="Q1721" s="21"/>
      <c r="R1721" s="21"/>
    </row>
    <row r="1722" spans="1:18" ht="15" customHeight="1" x14ac:dyDescent="0.25">
      <c r="I1722" s="10"/>
      <c r="L1722" s="21"/>
      <c r="M1722" s="21"/>
      <c r="N1722" s="21"/>
      <c r="O1722" s="21"/>
      <c r="P1722" s="21"/>
      <c r="Q1722" s="21"/>
      <c r="R1722" s="21"/>
    </row>
    <row r="1723" spans="1:18" ht="15" customHeight="1" x14ac:dyDescent="0.25">
      <c r="I1723" s="10"/>
      <c r="L1723" s="21"/>
      <c r="M1723" s="21"/>
      <c r="N1723" s="21"/>
      <c r="O1723" s="21"/>
      <c r="P1723" s="21"/>
      <c r="Q1723" s="21"/>
      <c r="R1723" s="21"/>
    </row>
    <row r="1724" spans="1:18" ht="15" customHeight="1" x14ac:dyDescent="0.25">
      <c r="I1724" s="10"/>
      <c r="L1724" s="21"/>
      <c r="M1724" s="21"/>
      <c r="N1724" s="21"/>
      <c r="O1724" s="21"/>
      <c r="P1724" s="21"/>
      <c r="Q1724" s="21"/>
      <c r="R1724" s="21"/>
    </row>
    <row r="1725" spans="1:18" ht="15" customHeight="1" x14ac:dyDescent="0.25">
      <c r="I1725" s="20"/>
      <c r="J1725" s="20"/>
      <c r="L1725" s="21"/>
      <c r="M1725" s="21"/>
      <c r="N1725" s="21"/>
      <c r="O1725" s="21"/>
      <c r="P1725" s="21"/>
      <c r="Q1725" s="21"/>
      <c r="R1725" s="21"/>
    </row>
    <row r="1726" spans="1:18" ht="15" customHeight="1" x14ac:dyDescent="0.25">
      <c r="A1726" s="11" t="s">
        <v>117</v>
      </c>
      <c r="I1726" s="20"/>
      <c r="J1726" s="20"/>
      <c r="L1726" s="21"/>
      <c r="M1726" s="21"/>
      <c r="N1726" s="21"/>
      <c r="O1726" s="21"/>
      <c r="P1726" s="21"/>
      <c r="Q1726" s="21"/>
      <c r="R1726" s="21"/>
    </row>
    <row r="1727" spans="1:18" ht="15" customHeight="1" x14ac:dyDescent="0.25">
      <c r="I1727" s="20"/>
      <c r="J1727" s="20"/>
      <c r="L1727" s="21"/>
      <c r="M1727" s="21"/>
      <c r="N1727" s="21"/>
      <c r="O1727" s="21"/>
      <c r="P1727" s="21"/>
      <c r="Q1727" s="21"/>
      <c r="R1727" s="21"/>
    </row>
    <row r="1728" spans="1:18" ht="15" customHeight="1" x14ac:dyDescent="0.25">
      <c r="I1728" s="10"/>
      <c r="L1728" s="21"/>
      <c r="M1728" s="21"/>
      <c r="N1728" s="21"/>
      <c r="O1728" s="21"/>
      <c r="P1728" s="21"/>
      <c r="Q1728" s="21"/>
      <c r="R1728" s="21"/>
    </row>
    <row r="1729" spans="9:18" ht="15" customHeight="1" x14ac:dyDescent="0.25">
      <c r="I1729" s="10"/>
      <c r="L1729" s="21"/>
      <c r="M1729" s="21"/>
      <c r="N1729" s="21"/>
      <c r="O1729" s="21"/>
      <c r="P1729" s="21"/>
      <c r="Q1729" s="21"/>
      <c r="R1729" s="21"/>
    </row>
    <row r="1730" spans="9:18" ht="15" customHeight="1" x14ac:dyDescent="0.25">
      <c r="I1730" s="10"/>
      <c r="L1730" s="21"/>
      <c r="M1730" s="21"/>
      <c r="N1730" s="21"/>
      <c r="O1730" s="21"/>
      <c r="P1730" s="21"/>
      <c r="Q1730" s="21"/>
      <c r="R1730" s="21"/>
    </row>
    <row r="1731" spans="9:18" ht="15" customHeight="1" x14ac:dyDescent="0.25">
      <c r="I1731" s="20"/>
      <c r="J1731" s="20"/>
      <c r="L1731" s="21"/>
      <c r="M1731" s="21"/>
      <c r="N1731" s="21"/>
      <c r="O1731" s="21"/>
      <c r="P1731" s="21"/>
      <c r="Q1731" s="21"/>
      <c r="R1731" s="21"/>
    </row>
    <row r="1732" spans="9:18" ht="15" customHeight="1" x14ac:dyDescent="0.25">
      <c r="I1732" s="20"/>
      <c r="J1732" s="20"/>
      <c r="L1732" s="21"/>
      <c r="M1732" s="21"/>
      <c r="N1732" s="21"/>
      <c r="O1732" s="21"/>
      <c r="P1732" s="21"/>
      <c r="Q1732" s="21"/>
      <c r="R1732" s="21"/>
    </row>
    <row r="1733" spans="9:18" ht="15" customHeight="1" x14ac:dyDescent="0.25">
      <c r="I1733" s="20"/>
      <c r="J1733" s="20"/>
      <c r="L1733" s="21"/>
      <c r="M1733" s="21"/>
      <c r="N1733" s="21"/>
      <c r="O1733" s="21"/>
      <c r="P1733" s="21"/>
      <c r="Q1733" s="21"/>
      <c r="R1733" s="21"/>
    </row>
    <row r="1734" spans="9:18" ht="15" customHeight="1" x14ac:dyDescent="0.25">
      <c r="I1734" s="10"/>
      <c r="L1734" s="21"/>
      <c r="M1734" s="21"/>
      <c r="N1734" s="21"/>
      <c r="O1734" s="21"/>
      <c r="P1734" s="21"/>
      <c r="Q1734" s="21"/>
      <c r="R1734" s="21"/>
    </row>
    <row r="1735" spans="9:18" ht="15" customHeight="1" x14ac:dyDescent="0.25">
      <c r="I1735" s="10"/>
      <c r="L1735" s="21"/>
      <c r="M1735" s="21"/>
      <c r="N1735" s="21"/>
      <c r="O1735" s="21"/>
      <c r="P1735" s="21"/>
      <c r="Q1735" s="21"/>
      <c r="R1735" s="21"/>
    </row>
    <row r="1736" spans="9:18" ht="15" customHeight="1" x14ac:dyDescent="0.25">
      <c r="I1736" s="10"/>
      <c r="L1736" s="21"/>
      <c r="M1736" s="21"/>
      <c r="N1736" s="21"/>
      <c r="O1736" s="21"/>
      <c r="P1736" s="21"/>
      <c r="Q1736" s="21"/>
      <c r="R1736" s="21"/>
    </row>
    <row r="1737" spans="9:18" ht="15" customHeight="1" x14ac:dyDescent="0.25">
      <c r="I1737" s="20"/>
      <c r="J1737" s="20"/>
      <c r="L1737" s="21"/>
      <c r="M1737" s="21"/>
      <c r="N1737" s="21"/>
      <c r="O1737" s="21"/>
      <c r="P1737" s="21"/>
      <c r="Q1737" s="21"/>
      <c r="R1737" s="21"/>
    </row>
    <row r="1738" spans="9:18" ht="15" customHeight="1" x14ac:dyDescent="0.25">
      <c r="I1738" s="20"/>
      <c r="J1738" s="20"/>
      <c r="L1738" s="21"/>
      <c r="M1738" s="21"/>
      <c r="N1738" s="21"/>
      <c r="O1738" s="21"/>
      <c r="P1738" s="21"/>
      <c r="Q1738" s="21"/>
      <c r="R1738" s="21"/>
    </row>
    <row r="1739" spans="9:18" ht="15" customHeight="1" x14ac:dyDescent="0.25">
      <c r="I1739" s="20"/>
      <c r="J1739" s="20"/>
      <c r="L1739" s="21"/>
      <c r="M1739" s="21"/>
      <c r="N1739" s="21"/>
      <c r="O1739" s="21"/>
      <c r="P1739" s="21"/>
      <c r="Q1739" s="21"/>
      <c r="R1739" s="21"/>
    </row>
    <row r="1740" spans="9:18" ht="15" customHeight="1" x14ac:dyDescent="0.25">
      <c r="I1740" s="10"/>
      <c r="L1740" s="21"/>
      <c r="M1740" s="21"/>
      <c r="N1740" s="21"/>
      <c r="O1740" s="21"/>
      <c r="P1740" s="21"/>
      <c r="Q1740" s="21"/>
      <c r="R1740" s="21"/>
    </row>
    <row r="1741" spans="9:18" ht="15" customHeight="1" x14ac:dyDescent="0.25">
      <c r="I1741" s="10"/>
      <c r="L1741" s="21"/>
      <c r="M1741" s="21"/>
      <c r="N1741" s="21"/>
      <c r="O1741" s="21"/>
      <c r="P1741" s="21"/>
      <c r="Q1741" s="21"/>
      <c r="R1741" s="21"/>
    </row>
    <row r="1742" spans="9:18" ht="15" customHeight="1" x14ac:dyDescent="0.25">
      <c r="I1742" s="10"/>
      <c r="L1742" s="21"/>
      <c r="M1742" s="21"/>
      <c r="N1742" s="21"/>
      <c r="O1742" s="21"/>
      <c r="P1742" s="21"/>
      <c r="Q1742" s="21"/>
      <c r="R1742" s="21"/>
    </row>
    <row r="1743" spans="9:18" ht="15" customHeight="1" x14ac:dyDescent="0.25">
      <c r="I1743" s="20"/>
      <c r="J1743" s="20"/>
      <c r="L1743" s="21"/>
      <c r="M1743" s="21"/>
      <c r="N1743" s="21"/>
      <c r="O1743" s="21"/>
      <c r="P1743" s="21"/>
      <c r="Q1743" s="21"/>
      <c r="R1743" s="21"/>
    </row>
    <row r="1744" spans="9:18" ht="15" customHeight="1" x14ac:dyDescent="0.25">
      <c r="I1744" s="20"/>
      <c r="J1744" s="20"/>
      <c r="L1744" s="21"/>
      <c r="M1744" s="21"/>
      <c r="N1744" s="21"/>
      <c r="O1744" s="21"/>
      <c r="P1744" s="21"/>
      <c r="Q1744" s="21"/>
      <c r="R1744" s="21"/>
    </row>
    <row r="1745" spans="9:18" ht="15" customHeight="1" x14ac:dyDescent="0.25">
      <c r="I1745" s="20"/>
      <c r="J1745" s="20"/>
      <c r="L1745" s="21"/>
      <c r="M1745" s="21"/>
      <c r="N1745" s="21"/>
      <c r="O1745" s="21"/>
      <c r="P1745" s="21"/>
      <c r="Q1745" s="21"/>
      <c r="R1745" s="21"/>
    </row>
  </sheetData>
  <pageMargins left="0.7" right="0.7" top="0.75" bottom="0.75" header="0" footer="0"/>
  <pageSetup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1]!ExportAndPlot">
                <anchor moveWithCells="1" sizeWithCells="1">
                  <from>
                    <xdr:col>0</xdr:col>
                    <xdr:colOff>209550</xdr:colOff>
                    <xdr:row>11</xdr:row>
                    <xdr:rowOff>9525</xdr:rowOff>
                  </from>
                  <to>
                    <xdr:col>0</xdr:col>
                    <xdr:colOff>1409700</xdr:colOff>
                    <xdr:row>13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'HUC2 Lists'!$A$2:$A$29</xm:f>
          </x14:formula1>
          <xm:sqref>A8</xm:sqref>
        </x14:dataValidation>
        <x14:dataValidation type="list" allowBlank="1" showInputMessage="1" showErrorMessage="1">
          <x14:formula1>
            <xm:f>'HUC2 Lists'!$B$1:$C$1</xm:f>
          </x14:formula1>
          <xm:sqref>A9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81"/>
  <sheetViews>
    <sheetView zoomScaleNormal="100" workbookViewId="0">
      <selection activeCell="C22" sqref="C22"/>
    </sheetView>
  </sheetViews>
  <sheetFormatPr defaultColWidth="12.625" defaultRowHeight="15" customHeight="1" x14ac:dyDescent="0.25"/>
  <cols>
    <col min="1" max="1" width="38.625" style="11" customWidth="1"/>
    <col min="2" max="2" width="4.125" style="22" customWidth="1"/>
    <col min="3" max="3" width="36.875" style="11" customWidth="1"/>
    <col min="4" max="5" width="5.375" style="11" customWidth="1"/>
    <col min="6" max="6" width="2.625" style="22" customWidth="1"/>
    <col min="7" max="7" width="7.375" style="11" customWidth="1"/>
    <col min="8" max="8" width="5.875" style="11" customWidth="1"/>
    <col min="9" max="9" width="9.875" style="11" customWidth="1"/>
    <col min="10" max="10" width="9.375" style="11" customWidth="1"/>
    <col min="11" max="11" width="12" style="11" customWidth="1"/>
    <col min="12" max="17" width="5.5" style="11" customWidth="1"/>
    <col min="18" max="18" width="4.125" style="11" customWidth="1"/>
    <col min="19" max="16384" width="12.625" style="11"/>
  </cols>
  <sheetData>
    <row r="1" spans="1:18" x14ac:dyDescent="0.25">
      <c r="A1" s="12" t="s">
        <v>1</v>
      </c>
      <c r="B1" s="13"/>
      <c r="C1" s="12" t="s">
        <v>8</v>
      </c>
      <c r="F1" s="13"/>
      <c r="G1" s="12" t="s">
        <v>13</v>
      </c>
    </row>
    <row r="2" spans="1:18" x14ac:dyDescent="0.25">
      <c r="A2" s="12" t="s">
        <v>16</v>
      </c>
      <c r="B2" s="13"/>
      <c r="C2" s="14" t="s">
        <v>9</v>
      </c>
      <c r="D2" s="14" t="s">
        <v>11</v>
      </c>
      <c r="E2" s="14" t="s">
        <v>14</v>
      </c>
      <c r="F2" s="13"/>
      <c r="G2" s="14" t="s">
        <v>11</v>
      </c>
      <c r="H2" s="14" t="s">
        <v>17</v>
      </c>
      <c r="I2" s="14" t="s">
        <v>18</v>
      </c>
      <c r="J2" s="14" t="s">
        <v>19</v>
      </c>
      <c r="K2" s="14" t="s">
        <v>20</v>
      </c>
      <c r="L2" s="14" t="s">
        <v>21</v>
      </c>
      <c r="M2" s="14" t="s">
        <v>22</v>
      </c>
      <c r="N2" s="14" t="s">
        <v>23</v>
      </c>
      <c r="O2" s="14" t="s">
        <v>24</v>
      </c>
      <c r="P2" s="14" t="s">
        <v>25</v>
      </c>
      <c r="Q2" s="14" t="s">
        <v>26</v>
      </c>
      <c r="R2" s="14" t="s">
        <v>27</v>
      </c>
    </row>
    <row r="3" spans="1:18" x14ac:dyDescent="0.25">
      <c r="A3" s="46" t="s">
        <v>266</v>
      </c>
      <c r="B3" s="13"/>
      <c r="C3" s="10" t="s">
        <v>55</v>
      </c>
      <c r="D3" s="10">
        <f>D8+0.5</f>
        <v>6.5</v>
      </c>
      <c r="E3" s="10">
        <v>2</v>
      </c>
      <c r="F3" s="1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x14ac:dyDescent="0.25">
      <c r="B4" s="13"/>
      <c r="C4" s="10" t="s">
        <v>141</v>
      </c>
      <c r="D4" s="10"/>
      <c r="E4" s="10">
        <v>1</v>
      </c>
      <c r="F4" s="13"/>
      <c r="G4" s="10" t="str">
        <f>IF(ISNUMBER(D$4),D$4,"")</f>
        <v/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18" x14ac:dyDescent="0.25">
      <c r="A5" s="12" t="s">
        <v>34</v>
      </c>
      <c r="B5" s="13"/>
      <c r="C5" s="10" t="s">
        <v>140</v>
      </c>
      <c r="D5" s="10"/>
      <c r="E5" s="10">
        <v>1</v>
      </c>
      <c r="F5" s="13"/>
      <c r="G5" s="10" t="str">
        <f>IF(ISNUMBER(D$4),D$4,"")</f>
        <v/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8" x14ac:dyDescent="0.25">
      <c r="A6" s="45" t="s">
        <v>270</v>
      </c>
      <c r="B6" s="13"/>
      <c r="C6" s="10" t="s">
        <v>52</v>
      </c>
      <c r="D6" s="10"/>
      <c r="E6" s="10">
        <v>1</v>
      </c>
      <c r="F6" s="13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x14ac:dyDescent="0.25">
      <c r="A7" s="10"/>
      <c r="B7" s="13"/>
      <c r="C7" s="10"/>
      <c r="D7" s="10"/>
      <c r="E7" s="10"/>
      <c r="F7" s="13"/>
      <c r="G7" s="10" t="str">
        <f>IF(ISNUMBER(D$6),D$6,"")</f>
        <v/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spans="1:18" x14ac:dyDescent="0.25">
      <c r="A8" s="15" t="s">
        <v>30</v>
      </c>
      <c r="B8" s="13"/>
      <c r="C8" s="10" t="s">
        <v>142</v>
      </c>
      <c r="D8" s="10">
        <f>D10+1</f>
        <v>6</v>
      </c>
      <c r="E8" s="10">
        <v>1</v>
      </c>
      <c r="F8" s="13"/>
      <c r="G8" s="10" t="str">
        <f>IF(ISNUMBER(D$6),D$6,"")</f>
        <v/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18" x14ac:dyDescent="0.25">
      <c r="A9" s="16" t="s">
        <v>128</v>
      </c>
      <c r="B9" s="13"/>
      <c r="C9" s="10"/>
      <c r="D9" s="14"/>
      <c r="E9" s="14"/>
      <c r="F9" s="13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18" x14ac:dyDescent="0.25">
      <c r="A10" s="11" t="str">
        <f>VLOOKUP(A8,'HUC2 Lists'!A2:C29,MATCH(A9,'HUC2 Lists'!B1:C1,0)+1,)</f>
        <v>17a, 17b</v>
      </c>
      <c r="B10" s="13"/>
      <c r="C10" s="46" t="s">
        <v>275</v>
      </c>
      <c r="D10" s="10">
        <f>D12+1</f>
        <v>5</v>
      </c>
      <c r="E10" s="10">
        <v>1</v>
      </c>
      <c r="F10" s="13"/>
      <c r="G10" s="10">
        <f>IF(ISNUMBER(D$8),D$8,"")</f>
        <v>6</v>
      </c>
      <c r="H10" s="10" t="s">
        <v>29</v>
      </c>
      <c r="I10" s="28">
        <v>4.5999999999999996</v>
      </c>
      <c r="J10" s="10"/>
      <c r="K10" s="10" t="s">
        <v>137</v>
      </c>
      <c r="L10" s="10">
        <v>21</v>
      </c>
      <c r="M10" s="10"/>
      <c r="N10" s="10"/>
      <c r="O10" s="10"/>
      <c r="P10" s="10"/>
      <c r="Q10" s="10"/>
      <c r="R10" s="10" t="s">
        <v>109</v>
      </c>
    </row>
    <row r="11" spans="1:18" x14ac:dyDescent="0.25">
      <c r="B11" s="13"/>
      <c r="F11" s="13"/>
      <c r="G11" s="10"/>
      <c r="H11" s="10"/>
      <c r="I11" s="28"/>
      <c r="J11" s="10"/>
      <c r="K11" s="10"/>
      <c r="L11" s="10"/>
      <c r="M11" s="10"/>
      <c r="N11" s="10"/>
      <c r="O11" s="10"/>
      <c r="P11" s="10"/>
      <c r="Q11" s="10"/>
      <c r="R11" s="10"/>
    </row>
    <row r="12" spans="1:18" x14ac:dyDescent="0.25">
      <c r="B12" s="13"/>
      <c r="C12" s="46" t="s">
        <v>274</v>
      </c>
      <c r="D12" s="10">
        <f>D16+1</f>
        <v>4</v>
      </c>
      <c r="E12" s="14">
        <v>1</v>
      </c>
      <c r="F12" s="13"/>
      <c r="G12" s="10">
        <f t="shared" ref="G12" si="0">IF(ISNUMBER(D$8),D$8,"")</f>
        <v>6</v>
      </c>
      <c r="H12" s="10" t="s">
        <v>29</v>
      </c>
      <c r="I12" s="28">
        <v>84.97</v>
      </c>
      <c r="J12" s="10"/>
      <c r="K12" s="10" t="s">
        <v>139</v>
      </c>
      <c r="L12" s="10">
        <v>21</v>
      </c>
      <c r="M12" s="10"/>
      <c r="N12" s="10"/>
      <c r="O12" s="10"/>
      <c r="P12" s="10"/>
      <c r="Q12" s="10"/>
      <c r="R12" s="43" t="s">
        <v>138</v>
      </c>
    </row>
    <row r="13" spans="1:18" x14ac:dyDescent="0.25">
      <c r="B13" s="13"/>
      <c r="F13" s="13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8" x14ac:dyDescent="0.25">
      <c r="B14" s="13"/>
      <c r="C14" s="10" t="s">
        <v>56</v>
      </c>
      <c r="D14" s="10">
        <f>D16+0.5</f>
        <v>3.5</v>
      </c>
      <c r="E14" s="10">
        <v>2</v>
      </c>
      <c r="F14" s="13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 x14ac:dyDescent="0.25">
      <c r="B15" s="13"/>
      <c r="F15" s="13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8" x14ac:dyDescent="0.25">
      <c r="B16" s="13"/>
      <c r="C16" s="45" t="s">
        <v>271</v>
      </c>
      <c r="D16" s="10">
        <f>D19+1</f>
        <v>3</v>
      </c>
      <c r="E16" s="10">
        <v>1</v>
      </c>
      <c r="F16" s="13"/>
      <c r="G16" s="10">
        <f t="shared" ref="G16:G21" si="1">IF(ISNUMBER(D$10),D$10,"")</f>
        <v>5</v>
      </c>
      <c r="H16" s="10" t="s">
        <v>33</v>
      </c>
      <c r="I16" s="10">
        <v>36.493460872604288</v>
      </c>
      <c r="J16" s="10">
        <v>394.59124061346881</v>
      </c>
      <c r="K16" s="10"/>
      <c r="L16" s="10"/>
      <c r="M16" s="10"/>
      <c r="N16" s="10"/>
      <c r="O16" s="10"/>
      <c r="P16" s="10"/>
      <c r="Q16" s="10">
        <v>1</v>
      </c>
      <c r="R16" s="10"/>
    </row>
    <row r="17" spans="1:18" x14ac:dyDescent="0.25">
      <c r="B17" s="13"/>
      <c r="C17" s="11" t="str">
        <f ca="1">"(" &amp; ROUND(HLOOKUP($A$8,INDIRECT("'"&amp;$A$9&amp;" Overlaps'"&amp;"!$B$1:$AC$60"),3,FALSE),2) &amp; ", " &amp; ROUND(HLOOKUP($A$8,INDIRECT("'"&amp;$A$9&amp;" Overlaps'"&amp;"!$B$1:$AC$60"),4,FALSE),2) &amp; ", " &amp; ROUND(HLOOKUP($A$8,INDIRECT("'"&amp;$A$9&amp;" Overlaps'"&amp;"!$B$1:$AC$60"),13,FALSE),2) &amp; ", " &amp; ROUND(HLOOKUP($A$8,INDIRECT("'"&amp;$A$9&amp;" Overlaps'"&amp;"!$B$1:$AC$60"),10,FALSE),2) &amp; ", " &amp; ROUND(HLOOKUP($A$8,INDIRECT("'"&amp;$A$9&amp;" Overlaps'"&amp;"!$B$1:$AC$60"),6,FALSE),2) &amp; ", " &amp; ROUND(HLOOKUP($A$8,INDIRECT("'"&amp;$A$9&amp;" Overlaps'"&amp;"!$B$1:$AC$60"),7,FALSE),2) &amp; " %s)"</f>
        <v>(0.1, 0, 9.82, 0.03, 0, 0.41 %s)</v>
      </c>
      <c r="D17" s="10">
        <f>D16-0.4</f>
        <v>2.6</v>
      </c>
      <c r="E17" s="10"/>
      <c r="F17" s="13"/>
      <c r="G17" s="10">
        <f t="shared" si="1"/>
        <v>5</v>
      </c>
      <c r="H17" s="10" t="s">
        <v>29</v>
      </c>
      <c r="I17" s="10">
        <v>36.493460872604288</v>
      </c>
      <c r="J17" s="10" t="s">
        <v>143</v>
      </c>
      <c r="K17" s="10">
        <v>1</v>
      </c>
      <c r="L17" s="10">
        <v>3</v>
      </c>
      <c r="M17" s="10"/>
      <c r="N17" s="10"/>
      <c r="O17" s="10"/>
      <c r="P17" s="10"/>
      <c r="Q17" s="10"/>
      <c r="R17" s="10"/>
    </row>
    <row r="18" spans="1:18" x14ac:dyDescent="0.25">
      <c r="B18" s="13"/>
      <c r="C18" s="10"/>
      <c r="D18" s="23"/>
      <c r="E18" s="10"/>
      <c r="F18" s="13"/>
      <c r="G18" s="10">
        <f t="shared" si="1"/>
        <v>5</v>
      </c>
      <c r="H18" s="10" t="s">
        <v>29</v>
      </c>
      <c r="I18" s="10">
        <v>62.286224857250723</v>
      </c>
      <c r="J18" s="10"/>
      <c r="K18" s="10">
        <v>10</v>
      </c>
      <c r="L18" s="10">
        <v>3</v>
      </c>
      <c r="M18" s="10"/>
      <c r="N18" s="10"/>
      <c r="O18" s="10"/>
      <c r="P18" s="10"/>
      <c r="Q18" s="10"/>
      <c r="R18" s="10"/>
    </row>
    <row r="19" spans="1:18" ht="16.5" customHeight="1" x14ac:dyDescent="0.25">
      <c r="B19" s="13"/>
      <c r="C19" s="17" t="s">
        <v>272</v>
      </c>
      <c r="D19" s="10">
        <f>D22+1</f>
        <v>2</v>
      </c>
      <c r="E19" s="10">
        <v>1</v>
      </c>
      <c r="F19" s="13"/>
      <c r="G19" s="10">
        <f t="shared" si="1"/>
        <v>5</v>
      </c>
      <c r="H19" s="10" t="s">
        <v>29</v>
      </c>
      <c r="I19" s="10">
        <v>119.99999999999997</v>
      </c>
      <c r="J19" s="10" t="s">
        <v>143</v>
      </c>
      <c r="K19" s="10">
        <v>50</v>
      </c>
      <c r="L19" s="10">
        <v>3</v>
      </c>
      <c r="M19" s="10"/>
      <c r="N19" s="10"/>
      <c r="O19" s="10"/>
      <c r="P19" s="10"/>
      <c r="Q19" s="10"/>
      <c r="R19" s="43" t="s">
        <v>265</v>
      </c>
    </row>
    <row r="20" spans="1:18" x14ac:dyDescent="0.25">
      <c r="B20" s="13"/>
      <c r="C20" s="11" t="str">
        <f ca="1">"(" &amp; ROUND(HLOOKUP($A$8,INDIRECT("'"&amp;$A$9&amp;" Overlaps'"&amp;"!$B$1:$AC$60"),38,FALSE),0) &amp; ", " &amp; ROUND(HLOOKUP($A$8,INDIRECT("'"&amp;$A$9&amp;" Overlaps'"&amp;"!$B$1:$AC$60"),8,FALSE),2) &amp; " %: " &amp; ROUND(HLOOKUP($A$8,INDIRECT("'"&amp;$A$9&amp;" Overlaps'"&amp;"!$B$1:$AC$60"),39,FALSE),0) &amp; ", " &amp; ROUND(HLOOKUP($A$8,INDIRECT("'"&amp;$A$9&amp;" Overlaps'"&amp;"!$B$1:$AC$60"),9,FALSE),2) &amp; " %)"</f>
        <v>(4972, 0.16 %: 16686, 0.55 %)</v>
      </c>
      <c r="D20" s="27">
        <f>D19-0.4</f>
        <v>1.6</v>
      </c>
      <c r="F20" s="13"/>
      <c r="G20" s="10">
        <f t="shared" si="1"/>
        <v>5</v>
      </c>
      <c r="H20" s="10" t="s">
        <v>29</v>
      </c>
      <c r="I20" s="10">
        <v>231.19076542208686</v>
      </c>
      <c r="J20" s="10"/>
      <c r="K20" s="10">
        <v>90</v>
      </c>
      <c r="L20" s="10">
        <v>3</v>
      </c>
      <c r="M20" s="10"/>
      <c r="N20" s="10"/>
      <c r="O20" s="10"/>
      <c r="P20" s="10"/>
      <c r="Q20" s="10"/>
      <c r="R20" s="10"/>
    </row>
    <row r="21" spans="1:18" ht="15.75" customHeight="1" x14ac:dyDescent="0.25">
      <c r="A21" s="44" t="s">
        <v>143</v>
      </c>
      <c r="B21" s="18"/>
      <c r="F21" s="13"/>
      <c r="G21" s="10">
        <f t="shared" si="1"/>
        <v>5</v>
      </c>
      <c r="H21" s="10" t="s">
        <v>29</v>
      </c>
      <c r="I21" s="10">
        <v>394.59124061346881</v>
      </c>
      <c r="J21" s="10"/>
      <c r="K21" s="10">
        <v>99</v>
      </c>
      <c r="L21" s="10">
        <v>3</v>
      </c>
      <c r="M21" s="10"/>
      <c r="N21" s="10"/>
      <c r="O21" s="10"/>
      <c r="P21" s="10"/>
      <c r="Q21" s="10"/>
      <c r="R21" s="10"/>
    </row>
    <row r="22" spans="1:18" ht="15.75" customHeight="1" x14ac:dyDescent="0.25">
      <c r="A22" s="12"/>
      <c r="B22" s="13"/>
      <c r="C22" s="17" t="s">
        <v>273</v>
      </c>
      <c r="D22" s="10">
        <f>MAX(D25,D28,D31,D34,D37,D40)+1</f>
        <v>1</v>
      </c>
      <c r="E22" s="10">
        <v>1</v>
      </c>
      <c r="F22" s="13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8" ht="15.75" customHeight="1" x14ac:dyDescent="0.25">
      <c r="A23" s="14"/>
      <c r="B23" s="13"/>
      <c r="C23" s="17" t="str">
        <f ca="1">"(" &amp; ROUND(HLOOKUP($A$8,INDIRECT("'"&amp;$A$9&amp;" Overlaps'"&amp;"!$B$1:$AC$60"),38,FALSE),0) &amp; ", " &amp; ROUND(HLOOKUP($A$8,INDIRECT("'"&amp;$A$9&amp;" Overlaps'"&amp;"!$B$1:$AC$60"),8,FALSE),2) &amp; " %)"</f>
        <v>(4972, 0.16 %)</v>
      </c>
      <c r="D23" s="11">
        <f>D22-0.4</f>
        <v>0.6</v>
      </c>
      <c r="F23" s="13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spans="1:18" ht="15.75" customHeight="1" x14ac:dyDescent="0.25">
      <c r="B24" s="13"/>
      <c r="F24" s="13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ht="15.75" customHeight="1" x14ac:dyDescent="0.25">
      <c r="B25" s="13"/>
      <c r="C25" s="17" t="str">
        <f ca="1">"OR - Cropland (" &amp; ROUND(HLOOKUP($A$8,INDIRECT("'"&amp;$A$9&amp;" Overlaps'"&amp;"!$B$1:$AC$60"),51,FALSE),0) &amp; ", " &amp; ROUND(HLOOKUP($A$8,INDIRECT("'"&amp;$A$9&amp;" Overlaps'"&amp;"!$B$1:$AC$60"),21,FALSE),2) &amp; " %)"</f>
        <v>OR - Cropland (74931, 2.47 %)</v>
      </c>
      <c r="D25" s="24"/>
      <c r="E25" s="10">
        <v>1</v>
      </c>
      <c r="F25" s="18"/>
      <c r="G25" s="10">
        <f>IF(ISNUMBER(D$12),D$12,"")</f>
        <v>4</v>
      </c>
      <c r="H25" s="10" t="s">
        <v>29</v>
      </c>
      <c r="I25" s="19">
        <v>3.3452339133220614</v>
      </c>
      <c r="J25" s="10"/>
      <c r="K25" s="19">
        <v>1</v>
      </c>
      <c r="L25" s="10">
        <v>3</v>
      </c>
      <c r="M25" s="10"/>
      <c r="N25" s="10"/>
      <c r="O25" s="10"/>
      <c r="P25" s="10"/>
      <c r="Q25" s="10"/>
      <c r="R25" s="10"/>
    </row>
    <row r="26" spans="1:18" ht="15.75" customHeight="1" x14ac:dyDescent="0.25">
      <c r="B26" s="13"/>
      <c r="C26" s="14"/>
      <c r="D26" s="14"/>
      <c r="E26" s="14"/>
      <c r="F26" s="13"/>
      <c r="G26" s="10">
        <f t="shared" ref="G26:G31" si="2">IF(ISNUMBER(D$12),D$12,"")</f>
        <v>4</v>
      </c>
      <c r="H26" s="10" t="s">
        <v>29</v>
      </c>
      <c r="I26" s="19">
        <v>5.7095706119146516</v>
      </c>
      <c r="J26" s="10"/>
      <c r="K26" s="19">
        <v>10</v>
      </c>
      <c r="L26" s="10">
        <v>3</v>
      </c>
      <c r="M26" s="10"/>
      <c r="N26" s="10"/>
      <c r="O26" s="10"/>
      <c r="P26" s="10"/>
      <c r="Q26" s="10"/>
      <c r="R26" s="10"/>
    </row>
    <row r="27" spans="1:18" ht="15.75" customHeight="1" x14ac:dyDescent="0.25">
      <c r="B27" s="13"/>
      <c r="F27" s="13"/>
      <c r="G27" s="10">
        <f t="shared" si="2"/>
        <v>4</v>
      </c>
      <c r="H27" s="10" t="s">
        <v>29</v>
      </c>
      <c r="I27" s="19">
        <v>11.000000000000007</v>
      </c>
      <c r="J27" s="10"/>
      <c r="K27" s="19">
        <v>50</v>
      </c>
      <c r="L27" s="10">
        <v>3</v>
      </c>
      <c r="M27" s="10"/>
      <c r="N27" s="10"/>
      <c r="O27" s="10"/>
      <c r="P27" s="10"/>
      <c r="Q27" s="10"/>
      <c r="R27" s="43" t="s">
        <v>265</v>
      </c>
    </row>
    <row r="28" spans="1:18" ht="15.75" customHeight="1" x14ac:dyDescent="0.25">
      <c r="B28" s="13"/>
      <c r="C28" s="17" t="str">
        <f ca="1">"WA - Cropland (" &amp; ROUND(HLOOKUP($A$8,INDIRECT("'"&amp;$A$9&amp;" Overlaps'"&amp;"!$B$1:$AC$60"),51,FALSE),0) &amp; ", " &amp; ROUND(HLOOKUP($A$8,INDIRECT("'"&amp;$A$9&amp;" Overlaps'"&amp;"!$B$1:$AC$60"),21,FALSE),2) &amp; " %)"</f>
        <v>WA - Cropland (74931, 2.47 %)</v>
      </c>
      <c r="D28" s="24"/>
      <c r="E28" s="10">
        <v>1</v>
      </c>
      <c r="F28" s="13"/>
      <c r="G28" s="10">
        <f t="shared" si="2"/>
        <v>4</v>
      </c>
      <c r="H28" s="10" t="s">
        <v>29</v>
      </c>
      <c r="I28" s="19">
        <v>21.192486830357968</v>
      </c>
      <c r="J28" s="10"/>
      <c r="K28" s="19">
        <v>90</v>
      </c>
      <c r="L28" s="10">
        <v>3</v>
      </c>
      <c r="M28" s="10"/>
      <c r="N28" s="10"/>
      <c r="O28" s="10"/>
      <c r="P28" s="10"/>
      <c r="Q28" s="10"/>
      <c r="R28" s="10"/>
    </row>
    <row r="29" spans="1:18" ht="15.75" customHeight="1" x14ac:dyDescent="0.25">
      <c r="B29" s="13"/>
      <c r="F29" s="13"/>
      <c r="G29" s="10">
        <f t="shared" si="2"/>
        <v>4</v>
      </c>
      <c r="H29" s="10" t="s">
        <v>29</v>
      </c>
      <c r="I29" s="19">
        <v>36.170863722901302</v>
      </c>
      <c r="J29" s="10"/>
      <c r="K29" s="19">
        <v>99</v>
      </c>
      <c r="L29" s="10">
        <v>3</v>
      </c>
      <c r="M29" s="10"/>
      <c r="N29" s="10"/>
      <c r="O29" s="10"/>
      <c r="P29" s="10"/>
      <c r="Q29" s="10"/>
      <c r="R29" s="10"/>
    </row>
    <row r="30" spans="1:18" ht="15.75" customHeight="1" x14ac:dyDescent="0.25">
      <c r="B30" s="13"/>
      <c r="F30" s="13"/>
      <c r="G30" s="10">
        <f t="shared" si="2"/>
        <v>4</v>
      </c>
      <c r="H30" s="10" t="s">
        <v>33</v>
      </c>
      <c r="I30" s="19">
        <v>3.3452339133220614</v>
      </c>
      <c r="J30" s="19">
        <v>36.170863722901302</v>
      </c>
      <c r="K30" s="10"/>
      <c r="L30" s="10"/>
      <c r="M30" s="10"/>
      <c r="N30" s="10"/>
      <c r="O30" s="10"/>
      <c r="P30" s="10"/>
      <c r="Q30" s="10">
        <v>1</v>
      </c>
      <c r="R30" s="10"/>
    </row>
    <row r="31" spans="1:18" ht="15.75" customHeight="1" x14ac:dyDescent="0.25">
      <c r="B31" s="13"/>
      <c r="C31" s="17" t="str">
        <f ca="1">"ID - Cropland (" &amp; ROUND(HLOOKUP($A$8,INDIRECT("'"&amp;$A$9&amp;" Overlaps'"&amp;"!$B$1:$AC$60"),51,FALSE),0) &amp; ", " &amp; ROUND(HLOOKUP($A$8,INDIRECT("'"&amp;$A$9&amp;" Overlaps'"&amp;"!$B$1:$AC$60"),21,FALSE),2) &amp; " %)"</f>
        <v>ID - Cropland (74931, 2.47 %)</v>
      </c>
      <c r="D31" s="25"/>
      <c r="E31" s="11">
        <v>1</v>
      </c>
      <c r="F31" s="13"/>
      <c r="G31" s="10">
        <f t="shared" si="2"/>
        <v>4</v>
      </c>
      <c r="H31" s="10" t="s">
        <v>29</v>
      </c>
      <c r="I31" s="10">
        <v>0.96622033213224601</v>
      </c>
      <c r="J31" s="10"/>
      <c r="K31" s="10" t="s">
        <v>144</v>
      </c>
      <c r="L31" s="10">
        <v>3</v>
      </c>
      <c r="M31" s="10"/>
      <c r="N31" s="10"/>
      <c r="O31" s="10"/>
      <c r="P31" s="10"/>
      <c r="Q31" s="10"/>
      <c r="R31" s="10"/>
    </row>
    <row r="32" spans="1:18" ht="15.75" customHeight="1" x14ac:dyDescent="0.25">
      <c r="B32" s="13"/>
      <c r="F32" s="13"/>
      <c r="G32" s="10"/>
      <c r="H32" s="10"/>
      <c r="I32" s="10"/>
      <c r="J32" s="43" t="s">
        <v>143</v>
      </c>
      <c r="K32" s="10"/>
      <c r="L32" s="10"/>
      <c r="M32" s="10"/>
      <c r="N32" s="10"/>
      <c r="O32" s="10"/>
      <c r="P32" s="10"/>
      <c r="Q32" s="10"/>
      <c r="R32" s="10"/>
    </row>
    <row r="33" spans="1:18" ht="15.75" customHeight="1" x14ac:dyDescent="0.25">
      <c r="B33" s="13"/>
      <c r="F33" s="13"/>
      <c r="G33" s="10">
        <f>D16+0.75</f>
        <v>3.75</v>
      </c>
      <c r="H33" s="10" t="s">
        <v>33</v>
      </c>
      <c r="I33" s="10"/>
      <c r="J33" s="10"/>
      <c r="K33" s="10"/>
      <c r="L33" s="10"/>
      <c r="M33" s="10"/>
      <c r="N33" s="10"/>
      <c r="O33" s="10" t="s">
        <v>53</v>
      </c>
      <c r="P33" s="10">
        <v>2</v>
      </c>
      <c r="Q33" s="10">
        <v>1</v>
      </c>
      <c r="R33" s="10" t="s">
        <v>54</v>
      </c>
    </row>
    <row r="34" spans="1:18" ht="15.75" customHeight="1" x14ac:dyDescent="0.25">
      <c r="B34" s="13"/>
      <c r="C34" s="17" t="str">
        <f ca="1">"ID - Potato (" &amp; ROUND(HLOOKUP($A$8,INDIRECT("'"&amp;$A$9&amp;" Overlaps'"&amp;"!$B$1:$AC$60"),38,FALSE),0) &amp; ", " &amp; ROUND(HLOOKUP($A$8,INDIRECT("'"&amp;$A$9&amp;" Overlaps'"&amp;"!$B$1:$AC$60"),8,FALSE),2) &amp; " %)"</f>
        <v>ID - Potato (4972, 0.16 %)</v>
      </c>
      <c r="D34" s="26"/>
      <c r="E34" s="11">
        <v>1</v>
      </c>
      <c r="F34" s="13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1:18" ht="15.75" customHeight="1" x14ac:dyDescent="0.25">
      <c r="B35" s="13"/>
      <c r="F35" s="13"/>
      <c r="G35" s="10">
        <f>IF(ISNUMBER(D$16),D$16-0.1,"")</f>
        <v>2.9</v>
      </c>
      <c r="H35" s="10" t="s">
        <v>29</v>
      </c>
      <c r="I35" s="10">
        <v>2.7578413706746479</v>
      </c>
      <c r="J35" s="10"/>
      <c r="K35" s="10"/>
      <c r="L35" s="10">
        <v>21</v>
      </c>
      <c r="M35" s="10">
        <v>0.75</v>
      </c>
      <c r="N35" s="10" t="s">
        <v>133</v>
      </c>
      <c r="O35" s="10"/>
      <c r="P35" s="10"/>
      <c r="Q35" s="10"/>
      <c r="R35" s="43" t="s">
        <v>175</v>
      </c>
    </row>
    <row r="36" spans="1:18" ht="15.75" customHeight="1" x14ac:dyDescent="0.25">
      <c r="B36" s="13"/>
      <c r="F36" s="13"/>
      <c r="G36" s="10">
        <f t="shared" ref="G36:G54" si="3">IF(ISNUMBER(D$16),D$16-0.1,"")</f>
        <v>2.9</v>
      </c>
      <c r="H36" s="10" t="s">
        <v>29</v>
      </c>
      <c r="I36" s="10">
        <v>5.6060348776837801</v>
      </c>
      <c r="J36" s="10"/>
      <c r="K36" s="10"/>
      <c r="L36" s="10">
        <v>21</v>
      </c>
      <c r="M36" s="10">
        <v>0.75</v>
      </c>
      <c r="N36" s="10" t="s">
        <v>133</v>
      </c>
      <c r="O36" s="10"/>
      <c r="P36" s="10"/>
      <c r="Q36" s="10"/>
      <c r="R36" s="43" t="s">
        <v>175</v>
      </c>
    </row>
    <row r="37" spans="1:18" ht="15.75" customHeight="1" x14ac:dyDescent="0.25">
      <c r="B37" s="13"/>
      <c r="C37" s="17" t="str">
        <f ca="1">"CA - Nursery (" &amp; ROUND(HLOOKUP($A$8,INDIRECT("'"&amp;$A$9&amp;" Overlaps'"&amp;"!$B$1:$AC$60"),47,FALSE),0) &amp; ", " &amp; ROUND(HLOOKUP($A$8,INDIRECT("'"&amp;$A$9&amp;" Overlaps'"&amp;"!$B$1:$AC$60"),17,FALSE),2) &amp; " %)"</f>
        <v>CA - Nursery (1775, 0.06 %)</v>
      </c>
      <c r="D37" s="26"/>
      <c r="E37" s="11">
        <v>1</v>
      </c>
      <c r="F37" s="13"/>
      <c r="G37" s="10">
        <f t="shared" si="3"/>
        <v>2.9</v>
      </c>
      <c r="H37" s="10" t="s">
        <v>29</v>
      </c>
      <c r="I37" s="10">
        <v>5.6060348776837801</v>
      </c>
      <c r="J37" s="10"/>
      <c r="K37" s="10"/>
      <c r="L37" s="10">
        <v>21</v>
      </c>
      <c r="M37" s="10">
        <v>0.75</v>
      </c>
      <c r="N37" s="10" t="s">
        <v>133</v>
      </c>
      <c r="O37" s="10"/>
      <c r="P37" s="10"/>
      <c r="Q37" s="10"/>
      <c r="R37" s="43" t="s">
        <v>175</v>
      </c>
    </row>
    <row r="38" spans="1:18" ht="15.75" customHeight="1" x14ac:dyDescent="0.25">
      <c r="B38" s="13"/>
      <c r="F38" s="13"/>
      <c r="G38" s="10">
        <f t="shared" si="3"/>
        <v>2.9</v>
      </c>
      <c r="H38" s="10" t="s">
        <v>29</v>
      </c>
      <c r="I38" s="10">
        <v>6.0348923434016424</v>
      </c>
      <c r="J38" s="10"/>
      <c r="K38" s="10"/>
      <c r="L38" s="10">
        <v>21</v>
      </c>
      <c r="M38" s="10">
        <v>0.75</v>
      </c>
      <c r="N38" s="10" t="s">
        <v>133</v>
      </c>
      <c r="O38" s="10"/>
      <c r="P38" s="10"/>
      <c r="Q38" s="10"/>
      <c r="R38" s="43" t="s">
        <v>175</v>
      </c>
    </row>
    <row r="39" spans="1:18" ht="15.75" customHeight="1" x14ac:dyDescent="0.25">
      <c r="B39" s="13"/>
      <c r="F39" s="13"/>
      <c r="G39" s="10">
        <f t="shared" si="3"/>
        <v>2.9</v>
      </c>
      <c r="H39" s="10" t="s">
        <v>29</v>
      </c>
      <c r="I39" s="10">
        <v>7.3563448676052881</v>
      </c>
      <c r="J39" s="10"/>
      <c r="K39" s="10"/>
      <c r="L39" s="10">
        <v>21</v>
      </c>
      <c r="M39" s="10">
        <v>0.75</v>
      </c>
      <c r="N39" s="10" t="s">
        <v>133</v>
      </c>
      <c r="O39" s="10"/>
      <c r="P39" s="10"/>
      <c r="Q39" s="10"/>
      <c r="R39" s="43" t="s">
        <v>175</v>
      </c>
    </row>
    <row r="40" spans="1:18" ht="15.75" customHeight="1" x14ac:dyDescent="0.25">
      <c r="B40" s="13"/>
      <c r="C40" s="17" t="str">
        <f ca="1">"Nursery (" &amp; ROUND(HLOOKUP($A$8,INDIRECT("'"&amp;$A$9&amp;" Overlaps'"&amp;"!$B$1:$AC$60"),47,FALSE),0) &amp; ", " &amp; ROUND(HLOOKUP($A$8,INDIRECT("'"&amp;$A$9&amp;" Overlaps'"&amp;"!$B$1:$AC$60"),17,FALSE),2) &amp; " %)"</f>
        <v>Nursery (1775, 0.06 %)</v>
      </c>
      <c r="D40" s="10"/>
      <c r="E40" s="10"/>
      <c r="F40" s="13"/>
      <c r="G40" s="10">
        <f t="shared" si="3"/>
        <v>2.9</v>
      </c>
      <c r="H40" s="10" t="s">
        <v>29</v>
      </c>
      <c r="I40" s="10">
        <v>7.3563448676052881</v>
      </c>
      <c r="J40" s="10"/>
      <c r="K40" s="10"/>
      <c r="L40" s="10">
        <v>21</v>
      </c>
      <c r="M40" s="10">
        <v>0.75</v>
      </c>
      <c r="N40" s="10" t="s">
        <v>133</v>
      </c>
      <c r="O40" s="10"/>
      <c r="P40" s="10"/>
      <c r="Q40" s="10"/>
      <c r="R40" s="43" t="s">
        <v>175</v>
      </c>
    </row>
    <row r="41" spans="1:18" ht="16.5" customHeight="1" x14ac:dyDescent="0.25">
      <c r="B41" s="13"/>
      <c r="F41" s="13"/>
      <c r="G41" s="10">
        <f t="shared" si="3"/>
        <v>2.9</v>
      </c>
      <c r="H41" s="10" t="s">
        <v>29</v>
      </c>
      <c r="I41" s="10">
        <v>11.562446935222793</v>
      </c>
      <c r="J41" s="10"/>
      <c r="K41" s="10"/>
      <c r="L41" s="10">
        <v>21</v>
      </c>
      <c r="M41" s="10">
        <v>0.75</v>
      </c>
      <c r="N41" s="10" t="s">
        <v>133</v>
      </c>
      <c r="O41" s="10"/>
      <c r="P41" s="10"/>
      <c r="Q41" s="10"/>
      <c r="R41" s="43" t="s">
        <v>175</v>
      </c>
    </row>
    <row r="42" spans="1:18" ht="15.75" customHeight="1" x14ac:dyDescent="0.25">
      <c r="B42" s="13"/>
      <c r="F42" s="13"/>
      <c r="G42" s="10">
        <f t="shared" si="3"/>
        <v>2.9</v>
      </c>
      <c r="H42" s="10" t="s">
        <v>29</v>
      </c>
      <c r="I42" s="10">
        <v>11.562446935222793</v>
      </c>
      <c r="J42" s="10"/>
      <c r="K42" s="10"/>
      <c r="L42" s="10">
        <v>21</v>
      </c>
      <c r="M42" s="10">
        <v>0.75</v>
      </c>
      <c r="N42" s="10" t="s">
        <v>133</v>
      </c>
      <c r="O42" s="10"/>
      <c r="P42" s="10"/>
      <c r="Q42" s="10"/>
      <c r="R42" s="43" t="s">
        <v>175</v>
      </c>
    </row>
    <row r="43" spans="1:18" ht="15.75" customHeight="1" x14ac:dyDescent="0.25">
      <c r="B43" s="13"/>
      <c r="C43" s="11" t="str">
        <f ca="1">$A$9&amp;" ("&amp;ROUND(HLOOKUP($A$8,INDIRECT("'"&amp;$A$9&amp;" Overlaps'"&amp;"!$B$1:$AC$60"),2,FALSE),0) &amp;" Acres, "&amp;$A$10&amp;")"</f>
        <v>Range (3035230 Acres, 17a, 17b)</v>
      </c>
      <c r="E43" s="11">
        <v>3</v>
      </c>
      <c r="F43" s="13"/>
      <c r="G43" s="10">
        <f t="shared" si="3"/>
        <v>2.9</v>
      </c>
      <c r="H43" s="10" t="s">
        <v>29</v>
      </c>
      <c r="I43" s="10">
        <v>12.804263506703723</v>
      </c>
      <c r="J43" s="10"/>
      <c r="K43" s="10"/>
      <c r="L43" s="10">
        <v>21</v>
      </c>
      <c r="M43" s="10">
        <v>0.75</v>
      </c>
      <c r="N43" s="10" t="s">
        <v>133</v>
      </c>
      <c r="O43" s="10"/>
      <c r="P43" s="10"/>
      <c r="Q43" s="10"/>
      <c r="R43" s="43" t="s">
        <v>175</v>
      </c>
    </row>
    <row r="44" spans="1:18" ht="15.75" customHeight="1" x14ac:dyDescent="0.25">
      <c r="A44" s="11" t="s">
        <v>114</v>
      </c>
      <c r="B44" s="13"/>
      <c r="F44" s="13"/>
      <c r="G44" s="10">
        <f t="shared" si="3"/>
        <v>2.9</v>
      </c>
      <c r="H44" s="10" t="s">
        <v>29</v>
      </c>
      <c r="I44" s="10">
        <v>15.060335338851052</v>
      </c>
      <c r="J44" s="10"/>
      <c r="K44" s="10"/>
      <c r="L44" s="10">
        <v>21</v>
      </c>
      <c r="M44" s="10">
        <v>0.75</v>
      </c>
      <c r="N44" s="10" t="s">
        <v>133</v>
      </c>
      <c r="O44" s="10"/>
      <c r="P44" s="10"/>
      <c r="Q44" s="10"/>
      <c r="R44" s="43" t="s">
        <v>175</v>
      </c>
    </row>
    <row r="45" spans="1:18" ht="15.75" customHeight="1" x14ac:dyDescent="0.25">
      <c r="B45" s="13"/>
      <c r="F45" s="13"/>
      <c r="G45" s="10">
        <f t="shared" si="3"/>
        <v>2.9</v>
      </c>
      <c r="H45" s="10" t="s">
        <v>29</v>
      </c>
      <c r="I45" s="11">
        <v>15.060335338851052</v>
      </c>
      <c r="L45" s="11">
        <v>21</v>
      </c>
      <c r="M45" s="11">
        <v>0.75</v>
      </c>
      <c r="N45" s="10" t="s">
        <v>133</v>
      </c>
      <c r="R45" s="43" t="s">
        <v>175</v>
      </c>
    </row>
    <row r="46" spans="1:18" ht="15.75" customHeight="1" x14ac:dyDescent="0.25">
      <c r="B46" s="13"/>
      <c r="F46" s="13"/>
      <c r="G46" s="10">
        <f t="shared" si="3"/>
        <v>2.9</v>
      </c>
      <c r="H46" s="10" t="s">
        <v>29</v>
      </c>
      <c r="I46" s="10">
        <v>15.719695812845492</v>
      </c>
      <c r="L46" s="11">
        <v>21</v>
      </c>
      <c r="M46" s="11">
        <v>0.75</v>
      </c>
      <c r="N46" s="10" t="s">
        <v>133</v>
      </c>
      <c r="R46" s="43" t="s">
        <v>175</v>
      </c>
    </row>
    <row r="47" spans="1:18" ht="15.75" customHeight="1" x14ac:dyDescent="0.25">
      <c r="B47" s="13"/>
      <c r="F47" s="13"/>
      <c r="G47" s="10">
        <f t="shared" si="3"/>
        <v>2.9</v>
      </c>
      <c r="H47" s="10" t="s">
        <v>29</v>
      </c>
      <c r="I47" s="10">
        <v>15.743334453165559</v>
      </c>
      <c r="L47" s="11">
        <v>21</v>
      </c>
      <c r="M47" s="11">
        <v>0.75</v>
      </c>
      <c r="N47" s="10" t="s">
        <v>133</v>
      </c>
      <c r="R47" s="43" t="s">
        <v>175</v>
      </c>
    </row>
    <row r="48" spans="1:18" ht="15.75" customHeight="1" x14ac:dyDescent="0.25">
      <c r="B48" s="13"/>
      <c r="F48" s="13"/>
      <c r="G48" s="10">
        <f t="shared" si="3"/>
        <v>2.9</v>
      </c>
      <c r="H48" s="10" t="s">
        <v>29</v>
      </c>
      <c r="I48" s="10">
        <v>15.776428549613659</v>
      </c>
      <c r="L48" s="11">
        <v>21</v>
      </c>
      <c r="M48" s="11">
        <v>0.75</v>
      </c>
      <c r="N48" s="10" t="s">
        <v>133</v>
      </c>
      <c r="R48" s="43" t="s">
        <v>175</v>
      </c>
    </row>
    <row r="49" spans="2:18" ht="15.75" customHeight="1" x14ac:dyDescent="0.25">
      <c r="B49" s="13"/>
      <c r="F49" s="13"/>
      <c r="G49" s="10">
        <f t="shared" si="3"/>
        <v>2.9</v>
      </c>
      <c r="H49" s="10" t="s">
        <v>29</v>
      </c>
      <c r="I49" s="10">
        <v>15.776428549613659</v>
      </c>
      <c r="L49" s="11">
        <v>21</v>
      </c>
      <c r="M49" s="11">
        <v>0.75</v>
      </c>
      <c r="N49" s="10" t="s">
        <v>133</v>
      </c>
      <c r="R49" s="43" t="s">
        <v>175</v>
      </c>
    </row>
    <row r="50" spans="2:18" ht="15.75" customHeight="1" x14ac:dyDescent="0.25">
      <c r="B50" s="13"/>
      <c r="C50" s="44" t="s">
        <v>143</v>
      </c>
      <c r="F50" s="13"/>
      <c r="G50" s="10">
        <f t="shared" si="3"/>
        <v>2.9</v>
      </c>
      <c r="H50" s="10" t="s">
        <v>29</v>
      </c>
      <c r="I50" s="10">
        <v>18.27266896741288</v>
      </c>
      <c r="L50" s="11">
        <v>21</v>
      </c>
      <c r="M50" s="11">
        <v>0.75</v>
      </c>
      <c r="N50" s="10" t="s">
        <v>133</v>
      </c>
      <c r="R50" s="43" t="s">
        <v>175</v>
      </c>
    </row>
    <row r="51" spans="2:18" ht="15.75" customHeight="1" x14ac:dyDescent="0.25">
      <c r="B51" s="13"/>
      <c r="F51" s="13"/>
      <c r="G51" s="10">
        <f t="shared" si="3"/>
        <v>2.9</v>
      </c>
      <c r="H51" s="10" t="s">
        <v>29</v>
      </c>
      <c r="I51" s="10">
        <v>18.280548514186236</v>
      </c>
      <c r="L51" s="11">
        <v>21</v>
      </c>
      <c r="M51" s="11">
        <v>0.75</v>
      </c>
      <c r="N51" s="10" t="s">
        <v>133</v>
      </c>
      <c r="R51" s="43" t="s">
        <v>175</v>
      </c>
    </row>
    <row r="52" spans="2:18" ht="15.75" customHeight="1" x14ac:dyDescent="0.25">
      <c r="B52" s="13"/>
      <c r="F52" s="13"/>
      <c r="G52" s="10">
        <f t="shared" si="3"/>
        <v>2.9</v>
      </c>
      <c r="H52" s="10" t="s">
        <v>29</v>
      </c>
      <c r="I52" s="10">
        <v>18.381406712885195</v>
      </c>
      <c r="L52" s="11">
        <v>21</v>
      </c>
      <c r="M52" s="11">
        <v>0.75</v>
      </c>
      <c r="N52" s="10" t="s">
        <v>133</v>
      </c>
      <c r="R52" s="43" t="s">
        <v>175</v>
      </c>
    </row>
    <row r="53" spans="2:18" ht="15.75" customHeight="1" x14ac:dyDescent="0.25">
      <c r="B53" s="13"/>
      <c r="F53" s="13"/>
      <c r="G53" s="10">
        <f t="shared" si="3"/>
        <v>2.9</v>
      </c>
      <c r="H53" s="10" t="s">
        <v>29</v>
      </c>
      <c r="I53" s="10">
        <v>18.381406712885195</v>
      </c>
      <c r="L53" s="11">
        <v>21</v>
      </c>
      <c r="M53" s="11">
        <v>0.75</v>
      </c>
      <c r="N53" s="10" t="s">
        <v>133</v>
      </c>
      <c r="R53" s="43" t="s">
        <v>175</v>
      </c>
    </row>
    <row r="54" spans="2:18" ht="15.75" customHeight="1" x14ac:dyDescent="0.25">
      <c r="B54" s="13"/>
      <c r="F54" s="13"/>
      <c r="G54" s="10">
        <f t="shared" si="3"/>
        <v>2.9</v>
      </c>
      <c r="H54" s="10" t="s">
        <v>29</v>
      </c>
      <c r="I54" s="10">
        <v>18.396115200195464</v>
      </c>
      <c r="L54" s="11">
        <v>21</v>
      </c>
      <c r="M54" s="11">
        <v>0.75</v>
      </c>
      <c r="N54" s="10" t="s">
        <v>133</v>
      </c>
      <c r="R54" s="43" t="s">
        <v>175</v>
      </c>
    </row>
    <row r="55" spans="2:18" ht="15.75" customHeight="1" x14ac:dyDescent="0.25">
      <c r="B55" s="13"/>
      <c r="F55" s="13"/>
      <c r="G55" s="10">
        <f t="shared" ref="G55:G71" si="4">IF(ISNUMBER(D$16),D$16-0.1,"")</f>
        <v>2.9</v>
      </c>
      <c r="H55" s="10" t="s">
        <v>29</v>
      </c>
      <c r="I55" s="10">
        <v>2.2272852212686685</v>
      </c>
      <c r="L55" s="11">
        <v>21</v>
      </c>
      <c r="M55" s="11">
        <v>0.75</v>
      </c>
      <c r="N55" s="10" t="s">
        <v>133</v>
      </c>
      <c r="R55" s="43" t="s">
        <v>175</v>
      </c>
    </row>
    <row r="56" spans="2:18" ht="15.75" customHeight="1" x14ac:dyDescent="0.25">
      <c r="B56" s="13"/>
      <c r="F56" s="13"/>
      <c r="G56" s="10">
        <f t="shared" si="4"/>
        <v>2.9</v>
      </c>
      <c r="H56" s="10" t="s">
        <v>29</v>
      </c>
      <c r="I56" s="10">
        <v>2.2272852212686685</v>
      </c>
      <c r="L56" s="11">
        <v>21</v>
      </c>
      <c r="M56" s="11">
        <v>0.75</v>
      </c>
      <c r="N56" s="10" t="s">
        <v>133</v>
      </c>
      <c r="R56" s="43" t="s">
        <v>175</v>
      </c>
    </row>
    <row r="57" spans="2:18" ht="15.75" customHeight="1" x14ac:dyDescent="0.25">
      <c r="B57" s="13"/>
      <c r="F57" s="13"/>
      <c r="G57" s="10">
        <f t="shared" si="4"/>
        <v>2.9</v>
      </c>
      <c r="H57" s="10" t="s">
        <v>29</v>
      </c>
      <c r="I57" s="10">
        <v>2.5280212564517606</v>
      </c>
      <c r="L57" s="11">
        <v>21</v>
      </c>
      <c r="M57" s="11">
        <v>0.75</v>
      </c>
      <c r="N57" s="10" t="s">
        <v>133</v>
      </c>
      <c r="R57" s="43" t="s">
        <v>175</v>
      </c>
    </row>
    <row r="58" spans="2:18" ht="15.75" customHeight="1" x14ac:dyDescent="0.25">
      <c r="B58" s="13"/>
      <c r="F58" s="13"/>
      <c r="G58" s="10">
        <f t="shared" si="4"/>
        <v>2.9</v>
      </c>
      <c r="H58" s="10" t="s">
        <v>29</v>
      </c>
      <c r="I58" s="10">
        <v>5.2871758849219672</v>
      </c>
      <c r="L58" s="11">
        <v>21</v>
      </c>
      <c r="M58" s="11">
        <v>0.75</v>
      </c>
      <c r="N58" s="10" t="s">
        <v>133</v>
      </c>
      <c r="R58" s="43" t="s">
        <v>175</v>
      </c>
    </row>
    <row r="59" spans="2:18" ht="15.75" customHeight="1" x14ac:dyDescent="0.25">
      <c r="B59" s="13"/>
      <c r="F59" s="13"/>
      <c r="G59" s="10">
        <f t="shared" si="4"/>
        <v>2.9</v>
      </c>
      <c r="H59" s="10" t="s">
        <v>29</v>
      </c>
      <c r="I59" s="10">
        <v>5.2871758849219672</v>
      </c>
      <c r="L59" s="11">
        <v>21</v>
      </c>
      <c r="M59" s="11">
        <v>0.75</v>
      </c>
      <c r="N59" s="10" t="s">
        <v>133</v>
      </c>
      <c r="R59" s="43" t="s">
        <v>175</v>
      </c>
    </row>
    <row r="60" spans="2:18" ht="15.75" customHeight="1" x14ac:dyDescent="0.25">
      <c r="B60" s="13"/>
      <c r="F60" s="13"/>
      <c r="G60" s="10">
        <f t="shared" si="4"/>
        <v>2.9</v>
      </c>
      <c r="H60" s="10" t="s">
        <v>29</v>
      </c>
      <c r="I60" s="10">
        <v>6.743316128638182</v>
      </c>
      <c r="L60" s="11">
        <v>21</v>
      </c>
      <c r="M60" s="11">
        <v>0.75</v>
      </c>
      <c r="N60" s="10" t="s">
        <v>133</v>
      </c>
      <c r="R60" s="43" t="s">
        <v>175</v>
      </c>
    </row>
    <row r="61" spans="2:18" ht="15.75" customHeight="1" x14ac:dyDescent="0.25">
      <c r="B61" s="13"/>
      <c r="F61" s="13"/>
      <c r="G61" s="10">
        <f t="shared" si="4"/>
        <v>2.9</v>
      </c>
      <c r="H61" s="10" t="s">
        <v>29</v>
      </c>
      <c r="I61" s="10">
        <v>6.743316128638182</v>
      </c>
      <c r="L61" s="11">
        <v>21</v>
      </c>
      <c r="M61" s="11">
        <v>0.75</v>
      </c>
      <c r="N61" s="10" t="s">
        <v>133</v>
      </c>
      <c r="R61" s="43" t="s">
        <v>175</v>
      </c>
    </row>
    <row r="62" spans="2:18" ht="15.75" customHeight="1" x14ac:dyDescent="0.25">
      <c r="B62" s="13"/>
      <c r="F62" s="13"/>
      <c r="G62" s="10">
        <f t="shared" si="4"/>
        <v>2.9</v>
      </c>
      <c r="H62" s="10" t="s">
        <v>29</v>
      </c>
      <c r="I62" s="10">
        <v>6.7606511315395652</v>
      </c>
      <c r="L62" s="11">
        <v>21</v>
      </c>
      <c r="M62" s="11">
        <v>0.75</v>
      </c>
      <c r="N62" s="10" t="s">
        <v>133</v>
      </c>
      <c r="R62" s="43" t="s">
        <v>175</v>
      </c>
    </row>
    <row r="63" spans="2:18" ht="15.75" customHeight="1" x14ac:dyDescent="0.25">
      <c r="B63" s="13"/>
      <c r="F63" s="13"/>
      <c r="G63" s="10">
        <f t="shared" si="4"/>
        <v>2.9</v>
      </c>
      <c r="H63" s="10" t="s">
        <v>29</v>
      </c>
      <c r="I63" s="10">
        <v>8.273524112023944</v>
      </c>
      <c r="L63" s="11">
        <v>21</v>
      </c>
      <c r="M63" s="11">
        <v>0.75</v>
      </c>
      <c r="N63" s="10" t="s">
        <v>133</v>
      </c>
      <c r="R63" s="43" t="s">
        <v>175</v>
      </c>
    </row>
    <row r="64" spans="2:18" ht="15.75" customHeight="1" x14ac:dyDescent="0.25">
      <c r="B64" s="13"/>
      <c r="F64" s="13"/>
      <c r="G64" s="10">
        <f t="shared" si="4"/>
        <v>2.9</v>
      </c>
      <c r="H64" s="10" t="s">
        <v>29</v>
      </c>
      <c r="I64" s="10">
        <v>15.060335338851052</v>
      </c>
      <c r="L64" s="11">
        <v>21</v>
      </c>
      <c r="M64" s="11">
        <v>0.75</v>
      </c>
      <c r="N64" s="10" t="s">
        <v>133</v>
      </c>
      <c r="R64" s="43" t="s">
        <v>175</v>
      </c>
    </row>
    <row r="65" spans="2:18" ht="15.75" customHeight="1" x14ac:dyDescent="0.25">
      <c r="B65" s="13"/>
      <c r="F65" s="13"/>
      <c r="G65" s="10">
        <f t="shared" si="4"/>
        <v>2.9</v>
      </c>
      <c r="H65" s="10" t="s">
        <v>29</v>
      </c>
      <c r="I65" s="10">
        <v>15.060335338851052</v>
      </c>
      <c r="L65" s="11">
        <v>21</v>
      </c>
      <c r="M65" s="11">
        <v>0.75</v>
      </c>
      <c r="N65" s="10" t="s">
        <v>133</v>
      </c>
      <c r="R65" s="43" t="s">
        <v>175</v>
      </c>
    </row>
    <row r="66" spans="2:18" ht="15.75" customHeight="1" x14ac:dyDescent="0.25">
      <c r="B66" s="13"/>
      <c r="F66" s="13"/>
      <c r="G66" s="10">
        <f t="shared" si="4"/>
        <v>2.9</v>
      </c>
      <c r="H66" s="10" t="s">
        <v>29</v>
      </c>
      <c r="I66" s="10">
        <v>15.719695812845492</v>
      </c>
      <c r="L66" s="11">
        <v>21</v>
      </c>
      <c r="M66" s="11">
        <v>0.75</v>
      </c>
      <c r="N66" s="10" t="s">
        <v>133</v>
      </c>
      <c r="R66" s="43" t="s">
        <v>175</v>
      </c>
    </row>
    <row r="67" spans="2:18" ht="15.75" customHeight="1" x14ac:dyDescent="0.25">
      <c r="B67" s="13"/>
      <c r="F67" s="13"/>
      <c r="G67" s="10">
        <f t="shared" si="4"/>
        <v>2.9</v>
      </c>
      <c r="H67" s="10" t="s">
        <v>29</v>
      </c>
      <c r="I67" s="10">
        <v>15.743334453165559</v>
      </c>
      <c r="L67" s="11">
        <v>21</v>
      </c>
      <c r="M67" s="11">
        <v>0.75</v>
      </c>
      <c r="N67" s="10" t="s">
        <v>133</v>
      </c>
      <c r="R67" s="43" t="s">
        <v>175</v>
      </c>
    </row>
    <row r="68" spans="2:18" ht="15.75" customHeight="1" x14ac:dyDescent="0.25">
      <c r="B68" s="13"/>
      <c r="F68" s="13"/>
      <c r="G68" s="10">
        <f t="shared" si="4"/>
        <v>2.9</v>
      </c>
      <c r="H68" s="10" t="s">
        <v>29</v>
      </c>
      <c r="I68" s="10">
        <v>18.280548514186236</v>
      </c>
      <c r="L68" s="11">
        <v>21</v>
      </c>
      <c r="M68" s="11">
        <v>0.75</v>
      </c>
      <c r="N68" s="10" t="s">
        <v>133</v>
      </c>
      <c r="R68" s="43" t="s">
        <v>175</v>
      </c>
    </row>
    <row r="69" spans="2:18" ht="15.75" customHeight="1" x14ac:dyDescent="0.25">
      <c r="B69" s="13"/>
      <c r="F69" s="13"/>
      <c r="G69" s="10">
        <f t="shared" si="4"/>
        <v>2.9</v>
      </c>
      <c r="H69" s="10" t="s">
        <v>29</v>
      </c>
      <c r="I69" s="10">
        <v>18.381406712885195</v>
      </c>
      <c r="L69" s="11">
        <v>21</v>
      </c>
      <c r="M69" s="11">
        <v>0.75</v>
      </c>
      <c r="N69" s="10" t="s">
        <v>133</v>
      </c>
      <c r="R69" s="43" t="s">
        <v>175</v>
      </c>
    </row>
    <row r="70" spans="2:18" ht="15.75" customHeight="1" x14ac:dyDescent="0.25">
      <c r="B70" s="13"/>
      <c r="F70" s="13"/>
      <c r="G70" s="10">
        <f t="shared" si="4"/>
        <v>2.9</v>
      </c>
      <c r="H70" s="10" t="s">
        <v>29</v>
      </c>
      <c r="I70" s="10">
        <v>18.381406712885195</v>
      </c>
      <c r="L70" s="11">
        <v>21</v>
      </c>
      <c r="M70" s="11">
        <v>0.75</v>
      </c>
      <c r="N70" s="10" t="s">
        <v>133</v>
      </c>
      <c r="R70" s="43" t="s">
        <v>175</v>
      </c>
    </row>
    <row r="71" spans="2:18" ht="15.75" customHeight="1" x14ac:dyDescent="0.25">
      <c r="B71" s="13"/>
      <c r="F71" s="13"/>
      <c r="G71" s="10">
        <f t="shared" si="4"/>
        <v>2.9</v>
      </c>
      <c r="H71" s="10" t="s">
        <v>29</v>
      </c>
      <c r="I71" s="10">
        <v>18.396115200195464</v>
      </c>
      <c r="L71" s="11">
        <v>21</v>
      </c>
      <c r="M71" s="11">
        <v>0.75</v>
      </c>
      <c r="N71" s="10" t="s">
        <v>133</v>
      </c>
      <c r="R71" s="43" t="s">
        <v>175</v>
      </c>
    </row>
    <row r="72" spans="2:18" ht="15.75" customHeight="1" x14ac:dyDescent="0.25">
      <c r="B72" s="13"/>
      <c r="F72" s="13"/>
      <c r="G72" s="10">
        <f>IF(ISNUMBER(D$16),D$16,"")</f>
        <v>3</v>
      </c>
      <c r="H72" s="10" t="s">
        <v>29</v>
      </c>
      <c r="I72" s="10">
        <v>0.81356320434902107</v>
      </c>
      <c r="K72" s="44" t="s">
        <v>143</v>
      </c>
      <c r="L72" s="11">
        <v>21</v>
      </c>
      <c r="M72" s="11">
        <v>0.75</v>
      </c>
      <c r="N72" s="10" t="s">
        <v>133</v>
      </c>
      <c r="Q72" s="44"/>
      <c r="R72" s="43" t="s">
        <v>176</v>
      </c>
    </row>
    <row r="73" spans="2:18" ht="15.75" customHeight="1" x14ac:dyDescent="0.25">
      <c r="B73" s="13"/>
      <c r="F73" s="13"/>
      <c r="G73" s="10">
        <f t="shared" ref="G73:G91" si="5">IF(ISNUMBER(D$16),D$16,"")</f>
        <v>3</v>
      </c>
      <c r="H73" s="10" t="s">
        <v>29</v>
      </c>
      <c r="I73" s="10">
        <v>1.653780288916715</v>
      </c>
      <c r="L73" s="11">
        <v>21</v>
      </c>
      <c r="M73" s="11">
        <v>0.75</v>
      </c>
      <c r="N73" s="10" t="s">
        <v>133</v>
      </c>
      <c r="R73" s="43" t="s">
        <v>176</v>
      </c>
    </row>
    <row r="74" spans="2:18" ht="15.75" customHeight="1" x14ac:dyDescent="0.25">
      <c r="B74" s="13"/>
      <c r="F74" s="13"/>
      <c r="G74" s="10">
        <f t="shared" si="5"/>
        <v>3</v>
      </c>
      <c r="H74" s="10" t="s">
        <v>29</v>
      </c>
      <c r="I74" s="10">
        <v>1.653780288916715</v>
      </c>
      <c r="L74" s="11">
        <v>21</v>
      </c>
      <c r="M74" s="11">
        <v>0.75</v>
      </c>
      <c r="N74" s="10" t="s">
        <v>133</v>
      </c>
      <c r="R74" s="43" t="s">
        <v>176</v>
      </c>
    </row>
    <row r="75" spans="2:18" ht="15.75" customHeight="1" x14ac:dyDescent="0.25">
      <c r="B75" s="13"/>
      <c r="F75" s="13"/>
      <c r="G75" s="10">
        <f t="shared" si="5"/>
        <v>3</v>
      </c>
      <c r="H75" s="10" t="s">
        <v>29</v>
      </c>
      <c r="I75" s="10">
        <v>1.7802932413034844</v>
      </c>
      <c r="L75" s="11">
        <v>21</v>
      </c>
      <c r="M75" s="11">
        <v>0.75</v>
      </c>
      <c r="N75" s="10" t="s">
        <v>133</v>
      </c>
      <c r="R75" s="43" t="s">
        <v>176</v>
      </c>
    </row>
    <row r="76" spans="2:18" ht="15.75" customHeight="1" x14ac:dyDescent="0.25">
      <c r="B76" s="13"/>
      <c r="F76" s="13"/>
      <c r="G76" s="10">
        <f t="shared" si="5"/>
        <v>3</v>
      </c>
      <c r="H76" s="10" t="s">
        <v>29</v>
      </c>
      <c r="I76" s="10">
        <v>2.1701217359435598</v>
      </c>
      <c r="L76" s="11">
        <v>21</v>
      </c>
      <c r="M76" s="11">
        <v>0.75</v>
      </c>
      <c r="N76" s="10" t="s">
        <v>133</v>
      </c>
      <c r="R76" s="43" t="s">
        <v>176</v>
      </c>
    </row>
    <row r="77" spans="2:18" ht="15.75" customHeight="1" x14ac:dyDescent="0.25">
      <c r="B77" s="13"/>
      <c r="F77" s="13"/>
      <c r="G77" s="10">
        <f t="shared" si="5"/>
        <v>3</v>
      </c>
      <c r="H77" s="10" t="s">
        <v>29</v>
      </c>
      <c r="I77" s="10">
        <v>2.1701217359435598</v>
      </c>
      <c r="L77" s="11">
        <v>21</v>
      </c>
      <c r="M77" s="11">
        <v>0.75</v>
      </c>
      <c r="N77" s="10" t="s">
        <v>133</v>
      </c>
      <c r="R77" s="43" t="s">
        <v>176</v>
      </c>
    </row>
    <row r="78" spans="2:18" ht="15.75" customHeight="1" x14ac:dyDescent="0.25">
      <c r="B78" s="13"/>
      <c r="F78" s="13"/>
      <c r="G78" s="10">
        <f t="shared" si="5"/>
        <v>3</v>
      </c>
      <c r="H78" s="10" t="s">
        <v>29</v>
      </c>
      <c r="I78" s="20">
        <v>3.4109218458907238</v>
      </c>
      <c r="J78" s="20"/>
      <c r="L78" s="11">
        <v>21</v>
      </c>
      <c r="M78" s="11">
        <v>0.75</v>
      </c>
      <c r="N78" s="10" t="s">
        <v>133</v>
      </c>
      <c r="R78" s="43" t="s">
        <v>176</v>
      </c>
    </row>
    <row r="79" spans="2:18" ht="15.75" customHeight="1" x14ac:dyDescent="0.25">
      <c r="B79" s="13"/>
      <c r="F79" s="13"/>
      <c r="G79" s="10">
        <f t="shared" si="5"/>
        <v>3</v>
      </c>
      <c r="H79" s="10" t="s">
        <v>29</v>
      </c>
      <c r="I79" s="20">
        <v>3.4109218458907238</v>
      </c>
      <c r="J79" s="20"/>
      <c r="L79" s="11">
        <v>21</v>
      </c>
      <c r="M79" s="11">
        <v>0.75</v>
      </c>
      <c r="N79" s="10" t="s">
        <v>133</v>
      </c>
      <c r="R79" s="43" t="s">
        <v>176</v>
      </c>
    </row>
    <row r="80" spans="2:18" ht="15.75" customHeight="1" x14ac:dyDescent="0.25">
      <c r="B80" s="13"/>
      <c r="F80" s="13"/>
      <c r="G80" s="10">
        <f t="shared" si="5"/>
        <v>3</v>
      </c>
      <c r="H80" s="10" t="s">
        <v>29</v>
      </c>
      <c r="I80" s="20">
        <v>3.7772577344775979</v>
      </c>
      <c r="J80" s="20"/>
      <c r="K80" s="44" t="s">
        <v>143</v>
      </c>
      <c r="L80" s="11">
        <v>21</v>
      </c>
      <c r="M80" s="11">
        <v>0.75</v>
      </c>
      <c r="N80" s="10" t="s">
        <v>133</v>
      </c>
      <c r="P80" s="44"/>
      <c r="R80" s="43" t="s">
        <v>176</v>
      </c>
    </row>
    <row r="81" spans="2:18" ht="15.75" customHeight="1" x14ac:dyDescent="0.25">
      <c r="B81" s="13"/>
      <c r="F81" s="13"/>
      <c r="G81" s="10">
        <f t="shared" si="5"/>
        <v>3</v>
      </c>
      <c r="H81" s="10" t="s">
        <v>29</v>
      </c>
      <c r="I81" s="20">
        <v>4.4427989249610604</v>
      </c>
      <c r="J81" s="20"/>
      <c r="L81" s="11">
        <v>21</v>
      </c>
      <c r="M81" s="11">
        <v>0.75</v>
      </c>
      <c r="N81" s="10" t="s">
        <v>133</v>
      </c>
      <c r="R81" s="43" t="s">
        <v>176</v>
      </c>
    </row>
    <row r="82" spans="2:18" ht="15.75" customHeight="1" x14ac:dyDescent="0.25">
      <c r="B82" s="13"/>
      <c r="F82" s="13"/>
      <c r="G82" s="10">
        <f t="shared" si="5"/>
        <v>3</v>
      </c>
      <c r="H82" s="10" t="s">
        <v>29</v>
      </c>
      <c r="I82" s="20">
        <v>4.4427989249610604</v>
      </c>
      <c r="J82" s="20"/>
      <c r="L82" s="11">
        <v>21</v>
      </c>
      <c r="M82" s="11">
        <v>0.75</v>
      </c>
      <c r="N82" s="10" t="s">
        <v>133</v>
      </c>
      <c r="R82" s="43" t="s">
        <v>176</v>
      </c>
    </row>
    <row r="83" spans="2:18" ht="15.75" customHeight="1" x14ac:dyDescent="0.25">
      <c r="B83" s="13"/>
      <c r="F83" s="13"/>
      <c r="G83" s="10">
        <f t="shared" si="5"/>
        <v>3</v>
      </c>
      <c r="H83" s="10" t="s">
        <v>29</v>
      </c>
      <c r="I83" s="20">
        <v>4.63731026478942</v>
      </c>
      <c r="J83" s="20"/>
      <c r="L83" s="11">
        <v>21</v>
      </c>
      <c r="M83" s="11">
        <v>0.75</v>
      </c>
      <c r="N83" s="10" t="s">
        <v>133</v>
      </c>
      <c r="R83" s="43" t="s">
        <v>176</v>
      </c>
    </row>
    <row r="84" spans="2:18" ht="15.75" customHeight="1" x14ac:dyDescent="0.25">
      <c r="B84" s="13"/>
      <c r="F84" s="13"/>
      <c r="G84" s="10">
        <f t="shared" si="5"/>
        <v>3</v>
      </c>
      <c r="H84" s="10" t="s">
        <v>29</v>
      </c>
      <c r="I84" s="20">
        <v>4.64428366368384</v>
      </c>
      <c r="J84" s="20"/>
      <c r="L84" s="11">
        <v>21</v>
      </c>
      <c r="M84" s="11">
        <v>0.75</v>
      </c>
      <c r="N84" s="10" t="s">
        <v>133</v>
      </c>
      <c r="R84" s="43" t="s">
        <v>176</v>
      </c>
    </row>
    <row r="85" spans="2:18" ht="15.75" customHeight="1" x14ac:dyDescent="0.25">
      <c r="B85" s="13"/>
      <c r="F85" s="13"/>
      <c r="G85" s="10">
        <f t="shared" si="5"/>
        <v>3</v>
      </c>
      <c r="H85" s="10" t="s">
        <v>29</v>
      </c>
      <c r="I85" s="20">
        <v>4.6540464221360294</v>
      </c>
      <c r="J85" s="20"/>
      <c r="L85" s="11">
        <v>21</v>
      </c>
      <c r="M85" s="11">
        <v>0.75</v>
      </c>
      <c r="N85" s="10" t="s">
        <v>133</v>
      </c>
      <c r="R85" s="43" t="s">
        <v>176</v>
      </c>
    </row>
    <row r="86" spans="2:18" ht="15.75" customHeight="1" x14ac:dyDescent="0.25">
      <c r="B86" s="13"/>
      <c r="F86" s="13"/>
      <c r="G86" s="10">
        <f t="shared" si="5"/>
        <v>3</v>
      </c>
      <c r="H86" s="10" t="s">
        <v>29</v>
      </c>
      <c r="I86" s="20">
        <v>4.6540464221360294</v>
      </c>
      <c r="J86" s="20"/>
      <c r="L86" s="11">
        <v>21</v>
      </c>
      <c r="M86" s="11">
        <v>0.75</v>
      </c>
      <c r="N86" s="10" t="s">
        <v>133</v>
      </c>
      <c r="R86" s="43" t="s">
        <v>176</v>
      </c>
    </row>
    <row r="87" spans="2:18" ht="15.75" customHeight="1" x14ac:dyDescent="0.25">
      <c r="B87" s="13"/>
      <c r="F87" s="13"/>
      <c r="G87" s="10">
        <f t="shared" si="5"/>
        <v>3</v>
      </c>
      <c r="H87" s="10" t="s">
        <v>29</v>
      </c>
      <c r="I87" s="20">
        <v>5.3904373453867995</v>
      </c>
      <c r="J87" s="20"/>
      <c r="L87" s="11">
        <v>21</v>
      </c>
      <c r="M87" s="11">
        <v>0.75</v>
      </c>
      <c r="N87" s="10" t="s">
        <v>133</v>
      </c>
      <c r="R87" s="43" t="s">
        <v>176</v>
      </c>
    </row>
    <row r="88" spans="2:18" ht="15.75" customHeight="1" x14ac:dyDescent="0.25">
      <c r="B88" s="13"/>
      <c r="F88" s="13"/>
      <c r="G88" s="10">
        <f t="shared" si="5"/>
        <v>3</v>
      </c>
      <c r="H88" s="10" t="s">
        <v>29</v>
      </c>
      <c r="I88" s="20">
        <v>5.3927618116849398</v>
      </c>
      <c r="J88" s="20"/>
      <c r="L88" s="11">
        <v>21</v>
      </c>
      <c r="M88" s="11">
        <v>0.75</v>
      </c>
      <c r="N88" s="10" t="s">
        <v>133</v>
      </c>
      <c r="R88" s="43" t="s">
        <v>176</v>
      </c>
    </row>
    <row r="89" spans="2:18" ht="15.75" customHeight="1" x14ac:dyDescent="0.25">
      <c r="B89" s="13"/>
      <c r="F89" s="13"/>
      <c r="G89" s="10">
        <f t="shared" si="5"/>
        <v>3</v>
      </c>
      <c r="H89" s="10" t="s">
        <v>29</v>
      </c>
      <c r="I89" s="20">
        <v>5.4225149803011323</v>
      </c>
      <c r="J89" s="20"/>
      <c r="L89" s="11">
        <v>21</v>
      </c>
      <c r="M89" s="11">
        <v>0.75</v>
      </c>
      <c r="N89" s="10" t="s">
        <v>133</v>
      </c>
      <c r="R89" s="43" t="s">
        <v>176</v>
      </c>
    </row>
    <row r="90" spans="2:18" ht="15.75" customHeight="1" x14ac:dyDescent="0.25">
      <c r="B90" s="13"/>
      <c r="F90" s="13"/>
      <c r="G90" s="10">
        <f t="shared" si="5"/>
        <v>3</v>
      </c>
      <c r="H90" s="10" t="s">
        <v>29</v>
      </c>
      <c r="I90" s="20">
        <v>5.4225149803011323</v>
      </c>
      <c r="J90" s="20"/>
      <c r="L90" s="11">
        <v>21</v>
      </c>
      <c r="M90" s="44">
        <v>0.75</v>
      </c>
      <c r="N90" s="10" t="s">
        <v>133</v>
      </c>
      <c r="R90" s="43" t="s">
        <v>176</v>
      </c>
    </row>
    <row r="91" spans="2:18" ht="15.75" customHeight="1" x14ac:dyDescent="0.25">
      <c r="B91" s="13"/>
      <c r="F91" s="13"/>
      <c r="G91" s="10">
        <f t="shared" si="5"/>
        <v>3</v>
      </c>
      <c r="H91" s="10" t="s">
        <v>29</v>
      </c>
      <c r="I91" s="20">
        <v>5.4268539840576615</v>
      </c>
      <c r="J91" s="20"/>
      <c r="L91" s="11">
        <v>21</v>
      </c>
      <c r="M91" s="11">
        <v>0.75</v>
      </c>
      <c r="N91" s="10" t="s">
        <v>133</v>
      </c>
      <c r="R91" s="43" t="s">
        <v>176</v>
      </c>
    </row>
    <row r="92" spans="2:18" ht="15.75" customHeight="1" x14ac:dyDescent="0.25">
      <c r="B92" s="13"/>
      <c r="F92" s="13"/>
      <c r="G92" s="10">
        <f t="shared" ref="G92:G108" si="6">IF(ISNUMBER(D$16),D$16,"")</f>
        <v>3</v>
      </c>
      <c r="H92" s="10" t="s">
        <v>29</v>
      </c>
      <c r="I92" s="20">
        <v>0.6570491402742572</v>
      </c>
      <c r="J92" s="20"/>
      <c r="L92" s="11">
        <v>21</v>
      </c>
      <c r="M92" s="11">
        <v>0.75</v>
      </c>
      <c r="N92" s="10" t="s">
        <v>133</v>
      </c>
      <c r="R92" s="43" t="s">
        <v>176</v>
      </c>
    </row>
    <row r="93" spans="2:18" ht="15.75" customHeight="1" x14ac:dyDescent="0.25">
      <c r="B93" s="13"/>
      <c r="F93" s="13"/>
      <c r="G93" s="10">
        <f t="shared" si="6"/>
        <v>3</v>
      </c>
      <c r="H93" s="10" t="s">
        <v>29</v>
      </c>
      <c r="I93" s="20">
        <v>0.6570491402742572</v>
      </c>
      <c r="J93" s="20"/>
      <c r="L93" s="11">
        <v>21</v>
      </c>
      <c r="M93" s="11">
        <v>0.75</v>
      </c>
      <c r="N93" s="10" t="s">
        <v>133</v>
      </c>
      <c r="R93" s="43" t="s">
        <v>176</v>
      </c>
    </row>
    <row r="94" spans="2:18" ht="15.75" customHeight="1" x14ac:dyDescent="0.25">
      <c r="B94" s="13"/>
      <c r="F94" s="13"/>
      <c r="G94" s="10">
        <f t="shared" si="6"/>
        <v>3</v>
      </c>
      <c r="H94" s="10" t="s">
        <v>29</v>
      </c>
      <c r="I94" s="20">
        <v>0.74576627065326928</v>
      </c>
      <c r="J94" s="20"/>
      <c r="L94" s="11">
        <v>21</v>
      </c>
      <c r="M94" s="11">
        <v>0.75</v>
      </c>
      <c r="N94" s="10" t="s">
        <v>133</v>
      </c>
      <c r="R94" s="43" t="s">
        <v>176</v>
      </c>
    </row>
    <row r="95" spans="2:18" ht="15.75" customHeight="1" x14ac:dyDescent="0.25">
      <c r="B95" s="13"/>
      <c r="F95" s="13"/>
      <c r="G95" s="10">
        <f t="shared" si="6"/>
        <v>3</v>
      </c>
      <c r="H95" s="10" t="s">
        <v>29</v>
      </c>
      <c r="I95" s="20">
        <v>1.5597168860519803</v>
      </c>
      <c r="J95" s="20"/>
      <c r="L95" s="11">
        <v>21</v>
      </c>
      <c r="M95" s="11">
        <v>0.75</v>
      </c>
      <c r="N95" s="10" t="s">
        <v>133</v>
      </c>
      <c r="R95" s="43" t="s">
        <v>176</v>
      </c>
    </row>
    <row r="96" spans="2:18" ht="15.75" customHeight="1" x14ac:dyDescent="0.25">
      <c r="B96" s="13"/>
      <c r="F96" s="13"/>
      <c r="G96" s="10">
        <f t="shared" si="6"/>
        <v>3</v>
      </c>
      <c r="H96" s="10" t="s">
        <v>29</v>
      </c>
      <c r="I96" s="20">
        <v>1.5597168860519803</v>
      </c>
      <c r="J96" s="20"/>
      <c r="L96" s="11">
        <v>21</v>
      </c>
      <c r="M96" s="11">
        <v>0.75</v>
      </c>
      <c r="N96" s="10" t="s">
        <v>133</v>
      </c>
      <c r="R96" s="43" t="s">
        <v>176</v>
      </c>
    </row>
    <row r="97" spans="2:18" ht="15.75" customHeight="1" x14ac:dyDescent="0.25">
      <c r="B97" s="13"/>
      <c r="F97" s="13"/>
      <c r="G97" s="10">
        <f t="shared" si="6"/>
        <v>3</v>
      </c>
      <c r="H97" s="10" t="s">
        <v>29</v>
      </c>
      <c r="I97" s="20">
        <v>1.9892782579482635</v>
      </c>
      <c r="J97" s="20"/>
      <c r="L97" s="11">
        <v>21</v>
      </c>
      <c r="M97" s="11">
        <v>0.75</v>
      </c>
      <c r="N97" s="10" t="s">
        <v>133</v>
      </c>
      <c r="R97" s="43" t="s">
        <v>176</v>
      </c>
    </row>
    <row r="98" spans="2:18" ht="15.75" customHeight="1" x14ac:dyDescent="0.25">
      <c r="B98" s="13"/>
      <c r="F98" s="13"/>
      <c r="G98" s="10">
        <f t="shared" si="6"/>
        <v>3</v>
      </c>
      <c r="H98" s="10" t="s">
        <v>29</v>
      </c>
      <c r="I98" s="20">
        <v>1.9892782579482635</v>
      </c>
      <c r="J98" s="20"/>
      <c r="L98" s="11">
        <v>21</v>
      </c>
      <c r="M98" s="11">
        <v>0.75</v>
      </c>
      <c r="N98" s="10" t="s">
        <v>133</v>
      </c>
      <c r="R98" s="43" t="s">
        <v>176</v>
      </c>
    </row>
    <row r="99" spans="2:18" ht="15.75" customHeight="1" x14ac:dyDescent="0.25">
      <c r="B99" s="13"/>
      <c r="F99" s="13"/>
      <c r="G99" s="10">
        <f t="shared" si="6"/>
        <v>3</v>
      </c>
      <c r="H99" s="10" t="s">
        <v>29</v>
      </c>
      <c r="I99" s="20">
        <v>1.9943920838041715</v>
      </c>
      <c r="J99" s="20"/>
      <c r="L99" s="11">
        <v>21</v>
      </c>
      <c r="M99" s="11">
        <v>0.75</v>
      </c>
      <c r="N99" s="10" t="s">
        <v>133</v>
      </c>
      <c r="R99" s="43" t="s">
        <v>176</v>
      </c>
    </row>
    <row r="100" spans="2:18" ht="15.75" customHeight="1" x14ac:dyDescent="0.25">
      <c r="B100" s="13"/>
      <c r="F100" s="13"/>
      <c r="G100" s="10">
        <f t="shared" si="6"/>
        <v>3</v>
      </c>
      <c r="H100" s="10" t="s">
        <v>29</v>
      </c>
      <c r="I100" s="20">
        <v>2.4406896130470632</v>
      </c>
      <c r="J100" s="20"/>
      <c r="L100" s="11">
        <v>21</v>
      </c>
      <c r="M100" s="11">
        <v>0.75</v>
      </c>
      <c r="N100" s="10" t="s">
        <v>133</v>
      </c>
      <c r="R100" s="43" t="s">
        <v>176</v>
      </c>
    </row>
    <row r="101" spans="2:18" ht="15.75" customHeight="1" x14ac:dyDescent="0.25">
      <c r="B101" s="13"/>
      <c r="F101" s="13"/>
      <c r="G101" s="10">
        <f t="shared" si="6"/>
        <v>3</v>
      </c>
      <c r="H101" s="10" t="s">
        <v>29</v>
      </c>
      <c r="I101" s="20">
        <v>4.4427989249610604</v>
      </c>
      <c r="J101" s="20"/>
      <c r="L101" s="11">
        <v>21</v>
      </c>
      <c r="M101" s="11">
        <v>0.75</v>
      </c>
      <c r="N101" s="10" t="s">
        <v>133</v>
      </c>
      <c r="R101" s="43" t="s">
        <v>176</v>
      </c>
    </row>
    <row r="102" spans="2:18" ht="15.75" customHeight="1" x14ac:dyDescent="0.25">
      <c r="B102" s="13"/>
      <c r="F102" s="13"/>
      <c r="G102" s="10">
        <f t="shared" si="6"/>
        <v>3</v>
      </c>
      <c r="H102" s="10" t="s">
        <v>29</v>
      </c>
      <c r="I102" s="20">
        <v>4.4427989249610604</v>
      </c>
      <c r="J102" s="20"/>
      <c r="L102" s="11">
        <v>21</v>
      </c>
      <c r="M102" s="11">
        <v>0.75</v>
      </c>
      <c r="N102" s="10" t="s">
        <v>133</v>
      </c>
      <c r="R102" s="43" t="s">
        <v>176</v>
      </c>
    </row>
    <row r="103" spans="2:18" ht="15.75" customHeight="1" x14ac:dyDescent="0.25">
      <c r="B103" s="13"/>
      <c r="F103" s="13"/>
      <c r="G103" s="10">
        <f t="shared" si="6"/>
        <v>3</v>
      </c>
      <c r="H103" s="10" t="s">
        <v>29</v>
      </c>
      <c r="I103" s="20">
        <v>4.63731026478942</v>
      </c>
      <c r="J103" s="20"/>
      <c r="L103" s="11">
        <v>21</v>
      </c>
      <c r="M103" s="11">
        <v>0.75</v>
      </c>
      <c r="N103" s="10" t="s">
        <v>133</v>
      </c>
      <c r="R103" s="43" t="s">
        <v>176</v>
      </c>
    </row>
    <row r="104" spans="2:18" ht="15.75" customHeight="1" x14ac:dyDescent="0.25">
      <c r="B104" s="13"/>
      <c r="F104" s="13"/>
      <c r="G104" s="10">
        <f t="shared" si="6"/>
        <v>3</v>
      </c>
      <c r="H104" s="10" t="s">
        <v>29</v>
      </c>
      <c r="I104" s="20">
        <v>4.64428366368384</v>
      </c>
      <c r="J104" s="20"/>
      <c r="L104" s="11">
        <v>21</v>
      </c>
      <c r="M104" s="11">
        <v>0.75</v>
      </c>
      <c r="N104" s="10" t="s">
        <v>133</v>
      </c>
      <c r="R104" s="43" t="s">
        <v>176</v>
      </c>
    </row>
    <row r="105" spans="2:18" ht="15.75" customHeight="1" x14ac:dyDescent="0.25">
      <c r="B105" s="13"/>
      <c r="F105" s="13"/>
      <c r="G105" s="10">
        <f t="shared" si="6"/>
        <v>3</v>
      </c>
      <c r="H105" s="10" t="s">
        <v>29</v>
      </c>
      <c r="I105" s="20">
        <v>5.3927618116849398</v>
      </c>
      <c r="J105" s="20"/>
      <c r="L105" s="11">
        <v>21</v>
      </c>
      <c r="M105" s="11">
        <v>0.75</v>
      </c>
      <c r="N105" s="10" t="s">
        <v>133</v>
      </c>
      <c r="R105" s="43" t="s">
        <v>176</v>
      </c>
    </row>
    <row r="106" spans="2:18" ht="15.75" customHeight="1" x14ac:dyDescent="0.25">
      <c r="B106" s="13"/>
      <c r="F106" s="13"/>
      <c r="G106" s="10">
        <f t="shared" si="6"/>
        <v>3</v>
      </c>
      <c r="H106" s="10" t="s">
        <v>29</v>
      </c>
      <c r="I106" s="20">
        <v>5.4225149803011323</v>
      </c>
      <c r="J106" s="20"/>
      <c r="L106" s="11">
        <v>21</v>
      </c>
      <c r="M106" s="11">
        <v>0.75</v>
      </c>
      <c r="N106" s="10" t="s">
        <v>133</v>
      </c>
      <c r="R106" s="43" t="s">
        <v>176</v>
      </c>
    </row>
    <row r="107" spans="2:18" ht="15.75" customHeight="1" x14ac:dyDescent="0.25">
      <c r="B107" s="13"/>
      <c r="F107" s="13"/>
      <c r="G107" s="10">
        <f t="shared" si="6"/>
        <v>3</v>
      </c>
      <c r="H107" s="10" t="s">
        <v>29</v>
      </c>
      <c r="I107" s="20">
        <v>5.4225149803011323</v>
      </c>
      <c r="J107" s="20"/>
      <c r="L107" s="11">
        <v>21</v>
      </c>
      <c r="M107" s="11">
        <v>0.75</v>
      </c>
      <c r="N107" s="10" t="s">
        <v>133</v>
      </c>
      <c r="R107" s="43" t="s">
        <v>176</v>
      </c>
    </row>
    <row r="108" spans="2:18" ht="15.75" customHeight="1" x14ac:dyDescent="0.25">
      <c r="B108" s="13"/>
      <c r="F108" s="13"/>
      <c r="G108" s="10">
        <f t="shared" si="6"/>
        <v>3</v>
      </c>
      <c r="H108" s="10" t="s">
        <v>29</v>
      </c>
      <c r="I108" s="20">
        <v>5.4268539840576615</v>
      </c>
      <c r="J108" s="20"/>
      <c r="L108" s="11">
        <v>21</v>
      </c>
      <c r="M108" s="11">
        <v>0.75</v>
      </c>
      <c r="N108" s="10" t="s">
        <v>133</v>
      </c>
      <c r="R108" s="43" t="s">
        <v>176</v>
      </c>
    </row>
    <row r="109" spans="2:18" ht="15.75" customHeight="1" x14ac:dyDescent="0.25">
      <c r="B109" s="13"/>
      <c r="F109" s="13"/>
      <c r="G109" s="10">
        <f>IF(ISNUMBER(D$16),D$16+0.1,"")</f>
        <v>3.1</v>
      </c>
      <c r="H109" s="10" t="s">
        <v>29</v>
      </c>
      <c r="I109" s="20">
        <v>0.19304889594722538</v>
      </c>
      <c r="J109" s="20"/>
      <c r="L109" s="11">
        <v>21</v>
      </c>
      <c r="M109" s="11">
        <v>0.75</v>
      </c>
      <c r="N109" s="10" t="s">
        <v>133</v>
      </c>
      <c r="R109" s="43" t="s">
        <v>177</v>
      </c>
    </row>
    <row r="110" spans="2:18" ht="15.75" customHeight="1" x14ac:dyDescent="0.25">
      <c r="B110" s="13"/>
      <c r="F110" s="13"/>
      <c r="G110" s="10">
        <f t="shared" ref="G110:G128" si="7">IF(ISNUMBER(D$16),D$16+0.1,"")</f>
        <v>3.1</v>
      </c>
      <c r="H110" s="10" t="s">
        <v>29</v>
      </c>
      <c r="I110" s="10">
        <v>0.39242244143786464</v>
      </c>
      <c r="J110" s="20"/>
      <c r="L110" s="11">
        <v>21</v>
      </c>
      <c r="M110" s="11">
        <v>0.75</v>
      </c>
      <c r="N110" s="10" t="s">
        <v>133</v>
      </c>
      <c r="R110" s="43" t="s">
        <v>177</v>
      </c>
    </row>
    <row r="111" spans="2:18" ht="15.75" customHeight="1" x14ac:dyDescent="0.25">
      <c r="B111" s="13"/>
      <c r="F111" s="13"/>
      <c r="G111" s="10">
        <f t="shared" si="7"/>
        <v>3.1</v>
      </c>
      <c r="H111" s="10" t="s">
        <v>29</v>
      </c>
      <c r="I111" s="10">
        <v>0.39242244143786464</v>
      </c>
      <c r="J111" s="20"/>
      <c r="L111" s="11">
        <v>21</v>
      </c>
      <c r="M111" s="11">
        <v>0.75</v>
      </c>
      <c r="N111" s="10" t="s">
        <v>133</v>
      </c>
      <c r="R111" s="43" t="s">
        <v>177</v>
      </c>
    </row>
    <row r="112" spans="2:18" ht="15.75" customHeight="1" x14ac:dyDescent="0.25">
      <c r="B112" s="13"/>
      <c r="F112" s="13"/>
      <c r="G112" s="10">
        <f t="shared" si="7"/>
        <v>3.1</v>
      </c>
      <c r="H112" s="10" t="s">
        <v>29</v>
      </c>
      <c r="I112" s="10">
        <v>0.42244246403811503</v>
      </c>
      <c r="J112" s="20"/>
      <c r="L112" s="11">
        <v>21</v>
      </c>
      <c r="M112" s="11">
        <v>0.75</v>
      </c>
      <c r="N112" s="10" t="s">
        <v>133</v>
      </c>
      <c r="R112" s="43" t="s">
        <v>177</v>
      </c>
    </row>
    <row r="113" spans="2:18" ht="15.75" customHeight="1" x14ac:dyDescent="0.25">
      <c r="B113" s="13"/>
      <c r="F113" s="13"/>
      <c r="G113" s="10">
        <f t="shared" si="7"/>
        <v>3.1</v>
      </c>
      <c r="H113" s="10" t="s">
        <v>29</v>
      </c>
      <c r="I113" s="10">
        <v>0.51494414073237016</v>
      </c>
      <c r="J113" s="20"/>
      <c r="L113" s="11">
        <v>21</v>
      </c>
      <c r="M113" s="11">
        <v>0.75</v>
      </c>
      <c r="N113" s="10" t="s">
        <v>133</v>
      </c>
      <c r="R113" s="43" t="s">
        <v>177</v>
      </c>
    </row>
    <row r="114" spans="2:18" ht="15.75" customHeight="1" x14ac:dyDescent="0.25">
      <c r="B114" s="13"/>
      <c r="F114" s="13"/>
      <c r="G114" s="10">
        <f t="shared" si="7"/>
        <v>3.1</v>
      </c>
      <c r="H114" s="10" t="s">
        <v>29</v>
      </c>
      <c r="I114" s="10">
        <v>0.51494414073237016</v>
      </c>
      <c r="J114" s="20"/>
      <c r="L114" s="11">
        <v>21</v>
      </c>
      <c r="M114" s="11">
        <v>0.75</v>
      </c>
      <c r="N114" s="10" t="s">
        <v>133</v>
      </c>
      <c r="R114" s="43" t="s">
        <v>177</v>
      </c>
    </row>
    <row r="115" spans="2:18" ht="15.75" customHeight="1" x14ac:dyDescent="0.25">
      <c r="B115" s="13"/>
      <c r="F115" s="13"/>
      <c r="G115" s="10">
        <f t="shared" si="7"/>
        <v>3.1</v>
      </c>
      <c r="H115" s="10" t="s">
        <v>29</v>
      </c>
      <c r="I115" s="10">
        <v>0.80937128546559556</v>
      </c>
      <c r="J115" s="20"/>
      <c r="L115" s="11">
        <v>21</v>
      </c>
      <c r="M115" s="11">
        <v>0.75</v>
      </c>
      <c r="N115" s="10" t="s">
        <v>133</v>
      </c>
      <c r="R115" s="43" t="s">
        <v>177</v>
      </c>
    </row>
    <row r="116" spans="2:18" ht="15.75" customHeight="1" x14ac:dyDescent="0.25">
      <c r="B116" s="13"/>
      <c r="F116" s="13"/>
      <c r="G116" s="10">
        <f t="shared" si="7"/>
        <v>3.1</v>
      </c>
      <c r="H116" s="10" t="s">
        <v>29</v>
      </c>
      <c r="I116" s="10">
        <v>0.80937128546559556</v>
      </c>
      <c r="J116" s="20"/>
      <c r="L116" s="11">
        <v>21</v>
      </c>
      <c r="M116" s="11">
        <v>0.75</v>
      </c>
      <c r="N116" s="10" t="s">
        <v>133</v>
      </c>
      <c r="R116" s="43" t="s">
        <v>177</v>
      </c>
    </row>
    <row r="117" spans="2:18" ht="15.75" customHeight="1" x14ac:dyDescent="0.25">
      <c r="B117" s="13"/>
      <c r="F117" s="13"/>
      <c r="G117" s="10">
        <f t="shared" si="7"/>
        <v>3.1</v>
      </c>
      <c r="H117" s="10" t="s">
        <v>29</v>
      </c>
      <c r="I117" s="10">
        <v>0.89629844546926074</v>
      </c>
      <c r="J117" s="20"/>
      <c r="L117" s="11">
        <v>21</v>
      </c>
      <c r="M117" s="11">
        <v>0.75</v>
      </c>
      <c r="N117" s="10" t="s">
        <v>133</v>
      </c>
      <c r="R117" s="43" t="s">
        <v>177</v>
      </c>
    </row>
    <row r="118" spans="2:18" ht="15.75" customHeight="1" x14ac:dyDescent="0.25">
      <c r="B118" s="13"/>
      <c r="F118" s="13"/>
      <c r="G118" s="10">
        <f t="shared" si="7"/>
        <v>3.1</v>
      </c>
      <c r="H118" s="10" t="s">
        <v>29</v>
      </c>
      <c r="I118" s="10">
        <v>1.0542234737195737</v>
      </c>
      <c r="J118" s="20"/>
      <c r="L118" s="11">
        <v>21</v>
      </c>
      <c r="M118" s="11">
        <v>0.75</v>
      </c>
      <c r="N118" s="10" t="s">
        <v>133</v>
      </c>
      <c r="R118" s="43" t="s">
        <v>177</v>
      </c>
    </row>
    <row r="119" spans="2:18" ht="15.75" customHeight="1" x14ac:dyDescent="0.25">
      <c r="B119" s="13"/>
      <c r="F119" s="13"/>
      <c r="G119" s="10">
        <f t="shared" si="7"/>
        <v>3.1</v>
      </c>
      <c r="H119" s="10" t="s">
        <v>29</v>
      </c>
      <c r="I119" s="10">
        <v>1.0542234737195737</v>
      </c>
      <c r="J119" s="20"/>
      <c r="L119" s="11">
        <v>21</v>
      </c>
      <c r="M119" s="11">
        <v>0.75</v>
      </c>
      <c r="N119" s="10" t="s">
        <v>133</v>
      </c>
      <c r="R119" s="43" t="s">
        <v>177</v>
      </c>
    </row>
    <row r="120" spans="2:18" ht="15.75" customHeight="1" x14ac:dyDescent="0.25">
      <c r="B120" s="13"/>
      <c r="F120" s="13"/>
      <c r="G120" s="10">
        <f t="shared" si="7"/>
        <v>3.1</v>
      </c>
      <c r="H120" s="10" t="s">
        <v>29</v>
      </c>
      <c r="I120" s="10">
        <v>1.1003787068991846</v>
      </c>
      <c r="J120" s="20"/>
      <c r="L120" s="11">
        <v>21</v>
      </c>
      <c r="M120" s="11">
        <v>0.75</v>
      </c>
      <c r="N120" s="10" t="s">
        <v>133</v>
      </c>
      <c r="R120" s="43" t="s">
        <v>177</v>
      </c>
    </row>
    <row r="121" spans="2:18" ht="15.75" customHeight="1" x14ac:dyDescent="0.25">
      <c r="B121" s="13"/>
      <c r="F121" s="13"/>
      <c r="G121" s="10">
        <f t="shared" si="7"/>
        <v>3.1</v>
      </c>
      <c r="H121" s="10" t="s">
        <v>29</v>
      </c>
      <c r="I121" s="10">
        <v>1.1020334117215893</v>
      </c>
      <c r="J121" s="20"/>
      <c r="L121" s="11">
        <v>21</v>
      </c>
      <c r="M121" s="11">
        <v>0.75</v>
      </c>
      <c r="N121" s="10" t="s">
        <v>133</v>
      </c>
      <c r="R121" s="43" t="s">
        <v>177</v>
      </c>
    </row>
    <row r="122" spans="2:18" ht="15.75" customHeight="1" x14ac:dyDescent="0.25">
      <c r="B122" s="13"/>
      <c r="F122" s="13"/>
      <c r="G122" s="10">
        <f t="shared" si="7"/>
        <v>3.1</v>
      </c>
      <c r="H122" s="10" t="s">
        <v>29</v>
      </c>
      <c r="I122" s="10">
        <v>1.1043499984729561</v>
      </c>
      <c r="J122" s="20"/>
      <c r="L122" s="11">
        <v>21</v>
      </c>
      <c r="M122" s="11">
        <v>0.75</v>
      </c>
      <c r="N122" s="10" t="s">
        <v>133</v>
      </c>
      <c r="R122" s="43" t="s">
        <v>177</v>
      </c>
    </row>
    <row r="123" spans="2:18" ht="15.75" customHeight="1" x14ac:dyDescent="0.25">
      <c r="B123" s="13"/>
      <c r="F123" s="13"/>
      <c r="G123" s="10">
        <f t="shared" si="7"/>
        <v>3.1</v>
      </c>
      <c r="H123" s="10" t="s">
        <v>29</v>
      </c>
      <c r="I123" s="10">
        <v>1.1043499984729561</v>
      </c>
      <c r="J123" s="20"/>
      <c r="L123" s="11">
        <v>21</v>
      </c>
      <c r="M123" s="11">
        <v>0.75</v>
      </c>
      <c r="N123" s="10" t="s">
        <v>133</v>
      </c>
      <c r="R123" s="43" t="s">
        <v>177</v>
      </c>
    </row>
    <row r="124" spans="2:18" ht="15.75" customHeight="1" x14ac:dyDescent="0.25">
      <c r="B124" s="13"/>
      <c r="F124" s="13"/>
      <c r="G124" s="10">
        <f t="shared" si="7"/>
        <v>3.1</v>
      </c>
      <c r="H124" s="10" t="s">
        <v>29</v>
      </c>
      <c r="I124" s="10">
        <v>1.2790868277189018</v>
      </c>
      <c r="J124" s="20"/>
      <c r="L124" s="11">
        <v>21</v>
      </c>
      <c r="M124" s="11">
        <v>0.75</v>
      </c>
      <c r="N124" s="10" t="s">
        <v>133</v>
      </c>
      <c r="R124" s="43" t="s">
        <v>177</v>
      </c>
    </row>
    <row r="125" spans="2:18" ht="15.75" customHeight="1" x14ac:dyDescent="0.25">
      <c r="B125" s="13"/>
      <c r="F125" s="13"/>
      <c r="G125" s="10">
        <f t="shared" si="7"/>
        <v>3.1</v>
      </c>
      <c r="H125" s="10" t="s">
        <v>29</v>
      </c>
      <c r="I125" s="10">
        <v>1.2796383959930366</v>
      </c>
      <c r="J125" s="20"/>
      <c r="L125" s="11">
        <v>21</v>
      </c>
      <c r="M125" s="11">
        <v>0.75</v>
      </c>
      <c r="N125" s="10" t="s">
        <v>133</v>
      </c>
      <c r="R125" s="43" t="s">
        <v>177</v>
      </c>
    </row>
    <row r="126" spans="2:18" ht="15.75" customHeight="1" x14ac:dyDescent="0.25">
      <c r="B126" s="13"/>
      <c r="F126" s="13"/>
      <c r="G126" s="10">
        <f t="shared" si="7"/>
        <v>3.1</v>
      </c>
      <c r="H126" s="10" t="s">
        <v>29</v>
      </c>
      <c r="I126" s="10">
        <v>1.2866984699019637</v>
      </c>
      <c r="J126" s="20"/>
      <c r="L126" s="11">
        <v>21</v>
      </c>
      <c r="M126" s="11">
        <v>0.75</v>
      </c>
      <c r="N126" s="10" t="s">
        <v>133</v>
      </c>
      <c r="R126" s="43" t="s">
        <v>177</v>
      </c>
    </row>
    <row r="127" spans="2:18" ht="15.75" customHeight="1" x14ac:dyDescent="0.25">
      <c r="B127" s="13"/>
      <c r="F127" s="13"/>
      <c r="G127" s="10">
        <f t="shared" si="7"/>
        <v>3.1</v>
      </c>
      <c r="H127" s="10" t="s">
        <v>29</v>
      </c>
      <c r="I127" s="10">
        <v>1.2866984699019637</v>
      </c>
      <c r="J127" s="20"/>
      <c r="L127" s="11">
        <v>21</v>
      </c>
      <c r="M127" s="11">
        <v>0.75</v>
      </c>
      <c r="N127" s="10" t="s">
        <v>133</v>
      </c>
      <c r="R127" s="43" t="s">
        <v>177</v>
      </c>
    </row>
    <row r="128" spans="2:18" ht="15.75" customHeight="1" x14ac:dyDescent="0.25">
      <c r="B128" s="13"/>
      <c r="F128" s="13"/>
      <c r="G128" s="10">
        <f t="shared" si="7"/>
        <v>3.1</v>
      </c>
      <c r="H128" s="10" t="s">
        <v>29</v>
      </c>
      <c r="I128" s="10">
        <v>1.2877280640136826</v>
      </c>
      <c r="J128" s="20"/>
      <c r="L128" s="11">
        <v>21</v>
      </c>
      <c r="M128" s="11">
        <v>0.75</v>
      </c>
      <c r="N128" s="10" t="s">
        <v>133</v>
      </c>
      <c r="R128" s="43" t="s">
        <v>177</v>
      </c>
    </row>
    <row r="129" spans="2:18" ht="15.75" customHeight="1" x14ac:dyDescent="0.25">
      <c r="B129" s="13"/>
      <c r="F129" s="13"/>
      <c r="G129" s="10">
        <f t="shared" ref="G129:G145" si="8">IF(ISNUMBER(D$16),D$16+0.1,"")</f>
        <v>3.1</v>
      </c>
      <c r="H129" s="10" t="s">
        <v>29</v>
      </c>
      <c r="I129" s="10">
        <v>0.15590996548880681</v>
      </c>
      <c r="J129" s="20"/>
      <c r="L129" s="11">
        <v>21</v>
      </c>
      <c r="M129" s="11">
        <v>0.75</v>
      </c>
      <c r="N129" s="10" t="s">
        <v>133</v>
      </c>
      <c r="R129" s="43" t="s">
        <v>177</v>
      </c>
    </row>
    <row r="130" spans="2:18" ht="15.75" customHeight="1" x14ac:dyDescent="0.25">
      <c r="B130" s="13"/>
      <c r="F130" s="13"/>
      <c r="G130" s="10">
        <f t="shared" si="8"/>
        <v>3.1</v>
      </c>
      <c r="H130" s="10" t="s">
        <v>29</v>
      </c>
      <c r="I130" s="10">
        <v>0.15590996548880681</v>
      </c>
      <c r="J130" s="20"/>
      <c r="L130" s="11">
        <v>21</v>
      </c>
      <c r="M130" s="11">
        <v>0.75</v>
      </c>
      <c r="N130" s="10" t="s">
        <v>133</v>
      </c>
      <c r="R130" s="43" t="s">
        <v>177</v>
      </c>
    </row>
    <row r="131" spans="2:18" ht="15.75" customHeight="1" x14ac:dyDescent="0.25">
      <c r="B131" s="13"/>
      <c r="F131" s="13"/>
      <c r="G131" s="10">
        <f t="shared" si="8"/>
        <v>3.1</v>
      </c>
      <c r="H131" s="10" t="s">
        <v>29</v>
      </c>
      <c r="I131" s="10">
        <v>0.17696148795162325</v>
      </c>
      <c r="J131" s="20"/>
      <c r="L131" s="11">
        <v>21</v>
      </c>
      <c r="M131" s="11">
        <v>0.75</v>
      </c>
      <c r="N131" s="10" t="s">
        <v>133</v>
      </c>
      <c r="R131" s="43" t="s">
        <v>177</v>
      </c>
    </row>
    <row r="132" spans="2:18" ht="15.75" customHeight="1" x14ac:dyDescent="0.25">
      <c r="B132" s="13"/>
      <c r="F132" s="13"/>
      <c r="G132" s="10">
        <f t="shared" si="8"/>
        <v>3.1</v>
      </c>
      <c r="H132" s="10" t="s">
        <v>29</v>
      </c>
      <c r="I132" s="10">
        <v>0.37010231194453774</v>
      </c>
      <c r="J132" s="20"/>
      <c r="L132" s="11">
        <v>21</v>
      </c>
      <c r="M132" s="11">
        <v>0.75</v>
      </c>
      <c r="N132" s="10" t="s">
        <v>133</v>
      </c>
      <c r="R132" s="43" t="s">
        <v>177</v>
      </c>
    </row>
    <row r="133" spans="2:18" ht="15.75" customHeight="1" x14ac:dyDescent="0.25">
      <c r="B133" s="13"/>
      <c r="F133" s="13"/>
      <c r="G133" s="10">
        <f t="shared" si="8"/>
        <v>3.1</v>
      </c>
      <c r="H133" s="10" t="s">
        <v>29</v>
      </c>
      <c r="I133" s="10">
        <v>0.37010231194453774</v>
      </c>
      <c r="J133" s="20"/>
      <c r="L133" s="11">
        <v>21</v>
      </c>
      <c r="M133" s="11">
        <v>0.75</v>
      </c>
      <c r="N133" s="10" t="s">
        <v>133</v>
      </c>
      <c r="R133" s="43" t="s">
        <v>177</v>
      </c>
    </row>
    <row r="134" spans="2:18" ht="15.75" customHeight="1" x14ac:dyDescent="0.25">
      <c r="B134" s="13"/>
      <c r="F134" s="13"/>
      <c r="G134" s="10">
        <f t="shared" si="8"/>
        <v>3.1</v>
      </c>
      <c r="H134" s="10" t="s">
        <v>29</v>
      </c>
      <c r="I134" s="10">
        <v>0.47203212900467278</v>
      </c>
      <c r="J134" s="20"/>
      <c r="L134" s="11">
        <v>21</v>
      </c>
      <c r="M134" s="11">
        <v>0.75</v>
      </c>
      <c r="N134" s="10" t="s">
        <v>133</v>
      </c>
      <c r="R134" s="43" t="s">
        <v>177</v>
      </c>
    </row>
    <row r="135" spans="2:18" ht="15.75" customHeight="1" x14ac:dyDescent="0.25">
      <c r="B135" s="13"/>
      <c r="F135" s="13"/>
      <c r="G135" s="10">
        <f t="shared" si="8"/>
        <v>3.1</v>
      </c>
      <c r="H135" s="10" t="s">
        <v>29</v>
      </c>
      <c r="I135" s="10">
        <v>0.47203212900467278</v>
      </c>
      <c r="J135" s="20"/>
      <c r="L135" s="11">
        <v>21</v>
      </c>
      <c r="M135" s="11">
        <v>0.75</v>
      </c>
      <c r="N135" s="10" t="s">
        <v>133</v>
      </c>
      <c r="R135" s="43" t="s">
        <v>177</v>
      </c>
    </row>
    <row r="136" spans="2:18" ht="15.75" customHeight="1" x14ac:dyDescent="0.25">
      <c r="B136" s="13"/>
      <c r="F136" s="13"/>
      <c r="G136" s="10">
        <f t="shared" si="8"/>
        <v>3.1</v>
      </c>
      <c r="H136" s="10" t="s">
        <v>29</v>
      </c>
      <c r="I136" s="10">
        <v>0.47324557920776961</v>
      </c>
      <c r="J136" s="20"/>
      <c r="L136" s="11">
        <v>21</v>
      </c>
      <c r="M136" s="11">
        <v>0.75</v>
      </c>
      <c r="N136" s="10" t="s">
        <v>133</v>
      </c>
      <c r="R136" s="43" t="s">
        <v>177</v>
      </c>
    </row>
    <row r="137" spans="2:18" ht="15.75" customHeight="1" x14ac:dyDescent="0.25">
      <c r="B137" s="13"/>
      <c r="F137" s="13"/>
      <c r="G137" s="10">
        <f t="shared" si="8"/>
        <v>3.1</v>
      </c>
      <c r="H137" s="10" t="s">
        <v>29</v>
      </c>
      <c r="I137" s="10">
        <v>0.57914668784167611</v>
      </c>
      <c r="J137" s="20"/>
      <c r="L137" s="11">
        <v>21</v>
      </c>
      <c r="M137" s="11">
        <v>0.75</v>
      </c>
      <c r="N137" s="10" t="s">
        <v>133</v>
      </c>
      <c r="R137" s="43" t="s">
        <v>177</v>
      </c>
    </row>
    <row r="138" spans="2:18" ht="15.75" customHeight="1" x14ac:dyDescent="0.25">
      <c r="B138" s="13"/>
      <c r="F138" s="13"/>
      <c r="G138" s="10">
        <f t="shared" si="8"/>
        <v>3.1</v>
      </c>
      <c r="H138" s="10" t="s">
        <v>29</v>
      </c>
      <c r="I138" s="10">
        <v>1.0542234737195737</v>
      </c>
      <c r="J138" s="20"/>
      <c r="L138" s="11">
        <v>21</v>
      </c>
      <c r="M138" s="11">
        <v>0.75</v>
      </c>
      <c r="N138" s="10" t="s">
        <v>133</v>
      </c>
      <c r="R138" s="43" t="s">
        <v>177</v>
      </c>
    </row>
    <row r="139" spans="2:18" ht="15.75" customHeight="1" x14ac:dyDescent="0.25">
      <c r="B139" s="13"/>
      <c r="F139" s="13"/>
      <c r="G139" s="10">
        <f t="shared" si="8"/>
        <v>3.1</v>
      </c>
      <c r="H139" s="10" t="s">
        <v>29</v>
      </c>
      <c r="I139" s="10">
        <v>1.0542234737195737</v>
      </c>
      <c r="J139" s="20"/>
      <c r="L139" s="11">
        <v>21</v>
      </c>
      <c r="M139" s="11">
        <v>0.75</v>
      </c>
      <c r="N139" s="10" t="s">
        <v>133</v>
      </c>
      <c r="R139" s="43" t="s">
        <v>177</v>
      </c>
    </row>
    <row r="140" spans="2:18" ht="15.75" customHeight="1" x14ac:dyDescent="0.25">
      <c r="B140" s="13"/>
      <c r="F140" s="13"/>
      <c r="G140" s="10">
        <f t="shared" si="8"/>
        <v>3.1</v>
      </c>
      <c r="H140" s="10" t="s">
        <v>29</v>
      </c>
      <c r="I140" s="10">
        <v>1.1003787068991846</v>
      </c>
      <c r="J140" s="20"/>
      <c r="L140" s="11">
        <v>21</v>
      </c>
      <c r="M140" s="11">
        <v>0.75</v>
      </c>
      <c r="N140" s="10" t="s">
        <v>133</v>
      </c>
      <c r="R140" s="43" t="s">
        <v>177</v>
      </c>
    </row>
    <row r="141" spans="2:18" ht="15.75" customHeight="1" x14ac:dyDescent="0.25">
      <c r="B141" s="13"/>
      <c r="F141" s="13"/>
      <c r="G141" s="10">
        <f t="shared" si="8"/>
        <v>3.1</v>
      </c>
      <c r="H141" s="10" t="s">
        <v>29</v>
      </c>
      <c r="I141" s="10">
        <v>1.1020334117215893</v>
      </c>
      <c r="J141" s="20"/>
      <c r="L141" s="11">
        <v>21</v>
      </c>
      <c r="M141" s="11">
        <v>0.75</v>
      </c>
      <c r="N141" s="10" t="s">
        <v>133</v>
      </c>
      <c r="R141" s="43" t="s">
        <v>177</v>
      </c>
    </row>
    <row r="142" spans="2:18" ht="15.75" customHeight="1" x14ac:dyDescent="0.25">
      <c r="B142" s="13"/>
      <c r="F142" s="13"/>
      <c r="G142" s="10">
        <f t="shared" si="8"/>
        <v>3.1</v>
      </c>
      <c r="H142" s="10" t="s">
        <v>29</v>
      </c>
      <c r="I142" s="10">
        <v>1.2796383959930366</v>
      </c>
      <c r="J142" s="20"/>
      <c r="L142" s="11">
        <v>21</v>
      </c>
      <c r="M142" s="11">
        <v>0.75</v>
      </c>
      <c r="N142" s="10" t="s">
        <v>133</v>
      </c>
      <c r="R142" s="43" t="s">
        <v>177</v>
      </c>
    </row>
    <row r="143" spans="2:18" ht="15.75" customHeight="1" x14ac:dyDescent="0.25">
      <c r="B143" s="13"/>
      <c r="F143" s="13"/>
      <c r="G143" s="10">
        <f t="shared" si="8"/>
        <v>3.1</v>
      </c>
      <c r="H143" s="10" t="s">
        <v>29</v>
      </c>
      <c r="I143" s="10">
        <v>1.2866984699019637</v>
      </c>
      <c r="J143" s="20"/>
      <c r="L143" s="11">
        <v>21</v>
      </c>
      <c r="M143" s="11">
        <v>0.75</v>
      </c>
      <c r="N143" s="10" t="s">
        <v>133</v>
      </c>
      <c r="R143" s="43" t="s">
        <v>177</v>
      </c>
    </row>
    <row r="144" spans="2:18" ht="15.75" customHeight="1" x14ac:dyDescent="0.25">
      <c r="B144" s="13"/>
      <c r="F144" s="13"/>
      <c r="G144" s="10">
        <f t="shared" si="8"/>
        <v>3.1</v>
      </c>
      <c r="H144" s="10" t="s">
        <v>29</v>
      </c>
      <c r="I144" s="10">
        <v>1.2866984699019637</v>
      </c>
      <c r="J144" s="20"/>
      <c r="L144" s="11">
        <v>21</v>
      </c>
      <c r="M144" s="11">
        <v>0.75</v>
      </c>
      <c r="N144" s="10" t="s">
        <v>133</v>
      </c>
      <c r="R144" s="43" t="s">
        <v>177</v>
      </c>
    </row>
    <row r="145" spans="2:18" ht="15.75" customHeight="1" x14ac:dyDescent="0.25">
      <c r="B145" s="13"/>
      <c r="F145" s="13"/>
      <c r="G145" s="10">
        <f t="shared" si="8"/>
        <v>3.1</v>
      </c>
      <c r="H145" s="10" t="s">
        <v>29</v>
      </c>
      <c r="I145" s="10">
        <v>1.2877280640136826</v>
      </c>
      <c r="J145" s="20"/>
      <c r="L145" s="11">
        <v>21</v>
      </c>
      <c r="M145" s="11">
        <v>0.75</v>
      </c>
      <c r="N145" s="10" t="s">
        <v>133</v>
      </c>
      <c r="R145" s="43" t="s">
        <v>177</v>
      </c>
    </row>
    <row r="146" spans="2:18" ht="15.75" customHeight="1" x14ac:dyDescent="0.25">
      <c r="B146" s="13"/>
      <c r="F146" s="13"/>
      <c r="G146" s="10">
        <f>IF(ISNUMBER(D$19),D$19-0.1,"")</f>
        <v>1.9</v>
      </c>
      <c r="H146" s="10" t="s">
        <v>29</v>
      </c>
      <c r="I146" s="10">
        <v>1.1996609962434719</v>
      </c>
      <c r="J146" s="20"/>
      <c r="L146" s="11">
        <v>21</v>
      </c>
      <c r="M146" s="11">
        <v>0.75</v>
      </c>
      <c r="N146" s="43" t="s">
        <v>53</v>
      </c>
      <c r="R146" s="43" t="s">
        <v>178</v>
      </c>
    </row>
    <row r="147" spans="2:18" ht="15.75" customHeight="1" x14ac:dyDescent="0.25">
      <c r="B147" s="13"/>
      <c r="F147" s="13"/>
      <c r="G147" s="10">
        <f t="shared" ref="G147:G165" si="9">IF(ISNUMBER(D$19),D$19-0.1,"")</f>
        <v>1.9</v>
      </c>
      <c r="H147" s="10" t="s">
        <v>29</v>
      </c>
      <c r="I147" s="10">
        <v>2.4386251717924443</v>
      </c>
      <c r="J147" s="20"/>
      <c r="L147" s="11">
        <v>21</v>
      </c>
      <c r="M147" s="11">
        <v>0.75</v>
      </c>
      <c r="N147" s="43" t="s">
        <v>53</v>
      </c>
      <c r="R147" s="43" t="s">
        <v>178</v>
      </c>
    </row>
    <row r="148" spans="2:18" ht="15.75" customHeight="1" x14ac:dyDescent="0.25">
      <c r="B148" s="13"/>
      <c r="F148" s="13"/>
      <c r="G148" s="10">
        <f t="shared" si="9"/>
        <v>1.9</v>
      </c>
      <c r="H148" s="10" t="s">
        <v>29</v>
      </c>
      <c r="I148" s="10">
        <v>2.4386251717924443</v>
      </c>
      <c r="J148" s="20"/>
      <c r="L148" s="11">
        <v>21</v>
      </c>
      <c r="M148" s="11">
        <v>0.75</v>
      </c>
      <c r="N148" s="43" t="s">
        <v>53</v>
      </c>
      <c r="R148" s="43" t="s">
        <v>178</v>
      </c>
    </row>
    <row r="149" spans="2:18" ht="15.75" customHeight="1" x14ac:dyDescent="0.25">
      <c r="B149" s="13"/>
      <c r="F149" s="13"/>
      <c r="G149" s="10">
        <f t="shared" si="9"/>
        <v>1.9</v>
      </c>
      <c r="H149" s="10" t="s">
        <v>29</v>
      </c>
      <c r="I149" s="20">
        <v>2.6251781693797143</v>
      </c>
      <c r="J149" s="20"/>
      <c r="L149" s="11">
        <v>21</v>
      </c>
      <c r="M149" s="11">
        <v>0.75</v>
      </c>
      <c r="N149" s="43" t="s">
        <v>53</v>
      </c>
      <c r="R149" s="43" t="s">
        <v>178</v>
      </c>
    </row>
    <row r="150" spans="2:18" ht="15.75" customHeight="1" x14ac:dyDescent="0.25">
      <c r="B150" s="13"/>
      <c r="F150" s="13"/>
      <c r="G150" s="10">
        <f t="shared" si="9"/>
        <v>1.9</v>
      </c>
      <c r="H150" s="10" t="s">
        <v>29</v>
      </c>
      <c r="I150" s="20">
        <v>3.2000100174083004</v>
      </c>
      <c r="J150" s="20"/>
      <c r="L150" s="11">
        <v>21</v>
      </c>
      <c r="M150" s="11">
        <v>0.75</v>
      </c>
      <c r="N150" s="43" t="s">
        <v>53</v>
      </c>
      <c r="R150" s="43" t="s">
        <v>178</v>
      </c>
    </row>
    <row r="151" spans="2:18" ht="15.75" customHeight="1" x14ac:dyDescent="0.25">
      <c r="B151" s="13"/>
      <c r="F151" s="13"/>
      <c r="G151" s="10">
        <f t="shared" si="9"/>
        <v>1.9</v>
      </c>
      <c r="H151" s="10" t="s">
        <v>29</v>
      </c>
      <c r="I151" s="20">
        <v>3.2000100174083004</v>
      </c>
      <c r="J151" s="20"/>
      <c r="L151" s="11">
        <v>21</v>
      </c>
      <c r="M151" s="11">
        <v>0.75</v>
      </c>
      <c r="N151" s="43" t="s">
        <v>53</v>
      </c>
      <c r="R151" s="43" t="s">
        <v>178</v>
      </c>
    </row>
    <row r="152" spans="2:18" ht="15.75" customHeight="1" x14ac:dyDescent="0.25">
      <c r="B152" s="13"/>
      <c r="F152" s="13"/>
      <c r="G152" s="10">
        <f t="shared" si="9"/>
        <v>1.9</v>
      </c>
      <c r="H152" s="10" t="s">
        <v>29</v>
      </c>
      <c r="I152" s="20">
        <v>5.0296644168219151</v>
      </c>
      <c r="J152" s="20"/>
      <c r="L152" s="11">
        <v>21</v>
      </c>
      <c r="M152" s="11">
        <v>0.75</v>
      </c>
      <c r="N152" s="43" t="s">
        <v>53</v>
      </c>
      <c r="R152" s="43" t="s">
        <v>178</v>
      </c>
    </row>
    <row r="153" spans="2:18" ht="15.75" customHeight="1" x14ac:dyDescent="0.25">
      <c r="B153" s="13"/>
      <c r="F153" s="13"/>
      <c r="G153" s="10">
        <f t="shared" si="9"/>
        <v>1.9</v>
      </c>
      <c r="H153" s="10" t="s">
        <v>29</v>
      </c>
      <c r="I153" s="20">
        <v>5.0296644168219151</v>
      </c>
      <c r="J153" s="20"/>
      <c r="L153" s="11">
        <v>21</v>
      </c>
      <c r="M153" s="11">
        <v>0.75</v>
      </c>
      <c r="N153" s="43" t="s">
        <v>53</v>
      </c>
      <c r="R153" s="43" t="s">
        <v>178</v>
      </c>
    </row>
    <row r="154" spans="2:18" ht="15.75" customHeight="1" x14ac:dyDescent="0.25">
      <c r="B154" s="13"/>
      <c r="F154" s="13"/>
      <c r="G154" s="10">
        <f t="shared" si="9"/>
        <v>1.9</v>
      </c>
      <c r="H154" s="10" t="s">
        <v>29</v>
      </c>
      <c r="I154" s="20">
        <v>5.5698546254161192</v>
      </c>
      <c r="J154" s="20"/>
      <c r="L154" s="11">
        <v>21</v>
      </c>
      <c r="M154" s="11">
        <v>0.75</v>
      </c>
      <c r="N154" s="43" t="s">
        <v>53</v>
      </c>
      <c r="R154" s="43" t="s">
        <v>178</v>
      </c>
    </row>
    <row r="155" spans="2:18" ht="15.75" customHeight="1" x14ac:dyDescent="0.25">
      <c r="B155" s="13"/>
      <c r="F155" s="13"/>
      <c r="G155" s="10">
        <f t="shared" si="9"/>
        <v>1.9</v>
      </c>
      <c r="H155" s="10" t="s">
        <v>29</v>
      </c>
      <c r="I155" s="20">
        <v>6.5512458724002078</v>
      </c>
      <c r="J155" s="20"/>
      <c r="L155" s="11">
        <v>21</v>
      </c>
      <c r="M155" s="11">
        <v>0.75</v>
      </c>
      <c r="N155" s="43" t="s">
        <v>53</v>
      </c>
      <c r="R155" s="43" t="s">
        <v>178</v>
      </c>
    </row>
    <row r="156" spans="2:18" ht="15.75" customHeight="1" x14ac:dyDescent="0.25">
      <c r="B156" s="13"/>
      <c r="F156" s="13"/>
      <c r="G156" s="10">
        <f t="shared" si="9"/>
        <v>1.9</v>
      </c>
      <c r="H156" s="10" t="s">
        <v>29</v>
      </c>
      <c r="I156" s="20">
        <v>6.5512458724002078</v>
      </c>
      <c r="J156" s="20"/>
      <c r="L156" s="11">
        <v>21</v>
      </c>
      <c r="M156" s="11">
        <v>0.75</v>
      </c>
      <c r="N156" s="43" t="s">
        <v>53</v>
      </c>
      <c r="R156" s="43" t="s">
        <v>178</v>
      </c>
    </row>
    <row r="157" spans="2:18" ht="15.75" customHeight="1" x14ac:dyDescent="0.25">
      <c r="B157" s="13"/>
      <c r="F157" s="13"/>
      <c r="G157" s="10">
        <f t="shared" si="9"/>
        <v>1.9</v>
      </c>
      <c r="H157" s="10" t="s">
        <v>29</v>
      </c>
      <c r="I157" s="10">
        <v>6.8380676785877892</v>
      </c>
      <c r="J157" s="20"/>
      <c r="L157" s="11">
        <v>21</v>
      </c>
      <c r="M157" s="11">
        <v>0.75</v>
      </c>
      <c r="N157" s="43" t="s">
        <v>53</v>
      </c>
      <c r="R157" s="43" t="s">
        <v>178</v>
      </c>
    </row>
    <row r="158" spans="2:18" ht="15.75" customHeight="1" x14ac:dyDescent="0.25">
      <c r="B158" s="13"/>
      <c r="F158" s="13"/>
      <c r="G158" s="10">
        <f t="shared" si="9"/>
        <v>1.9</v>
      </c>
      <c r="H158" s="10" t="s">
        <v>29</v>
      </c>
      <c r="I158" s="10">
        <v>6.8483504871270187</v>
      </c>
      <c r="J158" s="20"/>
      <c r="L158" s="11">
        <v>21</v>
      </c>
      <c r="M158" s="11">
        <v>0.75</v>
      </c>
      <c r="N158" s="43" t="s">
        <v>53</v>
      </c>
      <c r="R158" s="43" t="s">
        <v>178</v>
      </c>
    </row>
    <row r="159" spans="2:18" ht="15.75" customHeight="1" x14ac:dyDescent="0.25">
      <c r="B159" s="13"/>
      <c r="F159" s="13"/>
      <c r="G159" s="10">
        <f t="shared" si="9"/>
        <v>1.9</v>
      </c>
      <c r="H159" s="10" t="s">
        <v>29</v>
      </c>
      <c r="I159" s="10">
        <v>6.8627464190819412</v>
      </c>
      <c r="J159" s="20"/>
      <c r="L159" s="11">
        <v>21</v>
      </c>
      <c r="M159" s="11">
        <v>0.75</v>
      </c>
      <c r="N159" s="43" t="s">
        <v>53</v>
      </c>
      <c r="R159" s="43" t="s">
        <v>178</v>
      </c>
    </row>
    <row r="160" spans="2:18" ht="15.75" customHeight="1" x14ac:dyDescent="0.25">
      <c r="B160" s="13"/>
      <c r="F160" s="13"/>
      <c r="G160" s="10">
        <f t="shared" si="9"/>
        <v>1.9</v>
      </c>
      <c r="H160" s="10" t="s">
        <v>29</v>
      </c>
      <c r="I160" s="10">
        <v>6.8627464190819412</v>
      </c>
      <c r="J160" s="20"/>
      <c r="L160" s="11">
        <v>21</v>
      </c>
      <c r="M160" s="11">
        <v>0.75</v>
      </c>
      <c r="N160" s="43" t="s">
        <v>53</v>
      </c>
      <c r="R160" s="43" t="s">
        <v>178</v>
      </c>
    </row>
    <row r="161" spans="2:18" ht="15.75" customHeight="1" x14ac:dyDescent="0.25">
      <c r="B161" s="13"/>
      <c r="F161" s="13"/>
      <c r="G161" s="10">
        <f t="shared" si="9"/>
        <v>1.9</v>
      </c>
      <c r="H161" s="10" t="s">
        <v>29</v>
      </c>
      <c r="I161" s="10">
        <v>7.9486110008246031</v>
      </c>
      <c r="J161" s="20"/>
      <c r="L161" s="11">
        <v>21</v>
      </c>
      <c r="M161" s="11">
        <v>0.75</v>
      </c>
      <c r="N161" s="43" t="s">
        <v>53</v>
      </c>
      <c r="R161" s="43" t="s">
        <v>178</v>
      </c>
    </row>
    <row r="162" spans="2:18" ht="15.75" customHeight="1" x14ac:dyDescent="0.25">
      <c r="B162" s="13"/>
      <c r="F162" s="13"/>
      <c r="G162" s="10">
        <f t="shared" si="9"/>
        <v>1.9</v>
      </c>
      <c r="H162" s="10" t="s">
        <v>29</v>
      </c>
      <c r="I162" s="10">
        <v>7.9520386036710127</v>
      </c>
      <c r="J162" s="20"/>
      <c r="L162" s="11">
        <v>21</v>
      </c>
      <c r="M162" s="11">
        <v>0.75</v>
      </c>
      <c r="N162" s="43" t="s">
        <v>53</v>
      </c>
      <c r="R162" s="43" t="s">
        <v>178</v>
      </c>
    </row>
    <row r="163" spans="2:18" ht="15.75" customHeight="1" x14ac:dyDescent="0.25">
      <c r="B163" s="13"/>
      <c r="F163" s="13"/>
      <c r="G163" s="10">
        <f t="shared" si="9"/>
        <v>1.9</v>
      </c>
      <c r="H163" s="10" t="s">
        <v>29</v>
      </c>
      <c r="I163" s="10">
        <v>7.9959119201050592</v>
      </c>
      <c r="J163" s="20"/>
      <c r="L163" s="11">
        <v>21</v>
      </c>
      <c r="M163" s="11">
        <v>0.75</v>
      </c>
      <c r="N163" s="43" t="s">
        <v>53</v>
      </c>
      <c r="R163" s="43" t="s">
        <v>178</v>
      </c>
    </row>
    <row r="164" spans="2:18" ht="15.75" customHeight="1" x14ac:dyDescent="0.25">
      <c r="B164" s="13"/>
      <c r="F164" s="13"/>
      <c r="G164" s="10">
        <f t="shared" si="9"/>
        <v>1.9</v>
      </c>
      <c r="H164" s="10" t="s">
        <v>29</v>
      </c>
      <c r="I164" s="10">
        <v>7.9959119201050592</v>
      </c>
      <c r="J164" s="20"/>
      <c r="L164" s="11">
        <v>21</v>
      </c>
      <c r="M164" s="11">
        <v>0.75</v>
      </c>
      <c r="N164" s="43" t="s">
        <v>53</v>
      </c>
      <c r="R164" s="43" t="s">
        <v>178</v>
      </c>
    </row>
    <row r="165" spans="2:18" ht="15.75" customHeight="1" x14ac:dyDescent="0.25">
      <c r="B165" s="13"/>
      <c r="F165" s="13"/>
      <c r="G165" s="10">
        <f t="shared" si="9"/>
        <v>1.9</v>
      </c>
      <c r="H165" s="10" t="s">
        <v>29</v>
      </c>
      <c r="I165" s="10">
        <v>8.0023101120850271</v>
      </c>
      <c r="J165" s="20"/>
      <c r="L165" s="11">
        <v>21</v>
      </c>
      <c r="M165" s="11">
        <v>0.75</v>
      </c>
      <c r="N165" s="43" t="s">
        <v>53</v>
      </c>
      <c r="R165" s="43" t="s">
        <v>178</v>
      </c>
    </row>
    <row r="166" spans="2:18" ht="15.75" customHeight="1" x14ac:dyDescent="0.25">
      <c r="B166" s="13"/>
      <c r="F166" s="13"/>
      <c r="G166" s="10">
        <f t="shared" ref="G166:G182" si="10">IF(ISNUMBER(D$19),D$19-0.1,"")</f>
        <v>1.9</v>
      </c>
      <c r="H166" s="10" t="s">
        <v>29</v>
      </c>
      <c r="I166" s="10">
        <v>0.96886907125187083</v>
      </c>
      <c r="J166" s="20"/>
      <c r="L166" s="11">
        <v>21</v>
      </c>
      <c r="M166" s="11">
        <v>0.75</v>
      </c>
      <c r="N166" s="43" t="s">
        <v>53</v>
      </c>
      <c r="R166" s="43" t="s">
        <v>178</v>
      </c>
    </row>
    <row r="167" spans="2:18" ht="15.75" customHeight="1" x14ac:dyDescent="0.25">
      <c r="B167" s="13"/>
      <c r="F167" s="13"/>
      <c r="G167" s="10">
        <f t="shared" si="10"/>
        <v>1.9</v>
      </c>
      <c r="H167" s="10" t="s">
        <v>29</v>
      </c>
      <c r="I167" s="10">
        <v>0.96886907125187083</v>
      </c>
      <c r="J167" s="20"/>
      <c r="L167" s="11">
        <v>21</v>
      </c>
      <c r="M167" s="11">
        <v>0.75</v>
      </c>
      <c r="N167" s="43" t="s">
        <v>53</v>
      </c>
      <c r="R167" s="43" t="s">
        <v>178</v>
      </c>
    </row>
    <row r="168" spans="2:18" ht="15.75" customHeight="1" x14ac:dyDescent="0.25">
      <c r="B168" s="13"/>
      <c r="F168" s="13"/>
      <c r="G168" s="10">
        <f t="shared" si="10"/>
        <v>1.9</v>
      </c>
      <c r="H168" s="10" t="s">
        <v>29</v>
      </c>
      <c r="I168" s="10">
        <v>1.0996892465565158</v>
      </c>
      <c r="J168" s="20"/>
      <c r="L168" s="11">
        <v>21</v>
      </c>
      <c r="M168" s="11">
        <v>0.75</v>
      </c>
      <c r="N168" s="43" t="s">
        <v>53</v>
      </c>
      <c r="R168" s="43" t="s">
        <v>178</v>
      </c>
    </row>
    <row r="169" spans="2:18" ht="15.75" customHeight="1" x14ac:dyDescent="0.25">
      <c r="B169" s="13"/>
      <c r="F169" s="13"/>
      <c r="G169" s="10">
        <f t="shared" si="10"/>
        <v>1.9</v>
      </c>
      <c r="H169" s="10" t="s">
        <v>29</v>
      </c>
      <c r="I169" s="10">
        <v>2.2999215099410559</v>
      </c>
      <c r="J169" s="20"/>
      <c r="L169" s="11">
        <v>21</v>
      </c>
      <c r="M169" s="11">
        <v>0.75</v>
      </c>
      <c r="N169" s="43" t="s">
        <v>53</v>
      </c>
      <c r="R169" s="43" t="s">
        <v>178</v>
      </c>
    </row>
    <row r="170" spans="2:18" ht="15.75" customHeight="1" x14ac:dyDescent="0.25">
      <c r="B170" s="13"/>
      <c r="F170" s="13"/>
      <c r="G170" s="10">
        <f t="shared" si="10"/>
        <v>1.9</v>
      </c>
      <c r="H170" s="10" t="s">
        <v>29</v>
      </c>
      <c r="I170" s="10">
        <v>2.2999215099410559</v>
      </c>
      <c r="J170" s="20"/>
      <c r="L170" s="11">
        <v>21</v>
      </c>
      <c r="M170" s="11">
        <v>0.75</v>
      </c>
      <c r="N170" s="43" t="s">
        <v>53</v>
      </c>
      <c r="R170" s="43" t="s">
        <v>178</v>
      </c>
    </row>
    <row r="171" spans="2:18" ht="15.75" customHeight="1" x14ac:dyDescent="0.25">
      <c r="B171" s="13"/>
      <c r="F171" s="13"/>
      <c r="G171" s="10">
        <f t="shared" si="10"/>
        <v>1.9</v>
      </c>
      <c r="H171" s="10" t="s">
        <v>29</v>
      </c>
      <c r="I171" s="10">
        <v>2.9333425159576092</v>
      </c>
      <c r="J171" s="20"/>
      <c r="L171" s="11">
        <v>21</v>
      </c>
      <c r="M171" s="11">
        <v>0.75</v>
      </c>
      <c r="N171" s="43" t="s">
        <v>53</v>
      </c>
      <c r="R171" s="43" t="s">
        <v>178</v>
      </c>
    </row>
    <row r="172" spans="2:18" ht="15.75" customHeight="1" x14ac:dyDescent="0.25">
      <c r="B172" s="13"/>
      <c r="F172" s="13"/>
      <c r="G172" s="10">
        <f t="shared" si="10"/>
        <v>1.9</v>
      </c>
      <c r="H172" s="10" t="s">
        <v>29</v>
      </c>
      <c r="I172" s="10">
        <v>2.9333425159576092</v>
      </c>
      <c r="J172" s="20"/>
      <c r="L172" s="11">
        <v>21</v>
      </c>
      <c r="M172" s="11">
        <v>0.75</v>
      </c>
      <c r="N172" s="43" t="s">
        <v>53</v>
      </c>
      <c r="R172" s="43" t="s">
        <v>178</v>
      </c>
    </row>
    <row r="173" spans="2:18" ht="15.75" customHeight="1" x14ac:dyDescent="0.25">
      <c r="B173" s="13"/>
      <c r="F173" s="13"/>
      <c r="G173" s="10">
        <f t="shared" si="10"/>
        <v>1.9</v>
      </c>
      <c r="H173" s="10" t="s">
        <v>29</v>
      </c>
      <c r="I173" s="10">
        <v>2.9408832422197109</v>
      </c>
      <c r="J173" s="20"/>
      <c r="L173" s="11">
        <v>21</v>
      </c>
      <c r="M173" s="11">
        <v>0.75</v>
      </c>
      <c r="N173" s="43" t="s">
        <v>53</v>
      </c>
      <c r="R173" s="43" t="s">
        <v>178</v>
      </c>
    </row>
    <row r="174" spans="2:18" ht="15.75" customHeight="1" x14ac:dyDescent="0.25">
      <c r="B174" s="13"/>
      <c r="F174" s="13"/>
      <c r="G174" s="10">
        <f t="shared" si="10"/>
        <v>1.9</v>
      </c>
      <c r="H174" s="10" t="s">
        <v>29</v>
      </c>
      <c r="I174" s="10">
        <v>3.5989829887304157</v>
      </c>
      <c r="J174" s="20"/>
      <c r="L174" s="11">
        <v>21</v>
      </c>
      <c r="M174" s="11">
        <v>0.75</v>
      </c>
      <c r="N174" s="43" t="s">
        <v>53</v>
      </c>
      <c r="R174" s="43" t="s">
        <v>178</v>
      </c>
    </row>
    <row r="175" spans="2:18" ht="15.75" customHeight="1" x14ac:dyDescent="0.25">
      <c r="B175" s="13"/>
      <c r="F175" s="13"/>
      <c r="G175" s="10">
        <f t="shared" si="10"/>
        <v>1.9</v>
      </c>
      <c r="H175" s="10" t="s">
        <v>29</v>
      </c>
      <c r="I175" s="10">
        <v>6.5512458724002078</v>
      </c>
      <c r="J175" s="20"/>
      <c r="L175" s="11">
        <v>21</v>
      </c>
      <c r="M175" s="11">
        <v>0.75</v>
      </c>
      <c r="N175" s="43" t="s">
        <v>53</v>
      </c>
      <c r="R175" s="43" t="s">
        <v>178</v>
      </c>
    </row>
    <row r="176" spans="2:18" ht="15.75" customHeight="1" x14ac:dyDescent="0.25">
      <c r="B176" s="13"/>
      <c r="F176" s="13"/>
      <c r="G176" s="10">
        <f t="shared" si="10"/>
        <v>1.9</v>
      </c>
      <c r="H176" s="10" t="s">
        <v>29</v>
      </c>
      <c r="I176" s="10">
        <v>6.5512458724002078</v>
      </c>
      <c r="J176" s="20"/>
      <c r="L176" s="11">
        <v>21</v>
      </c>
      <c r="M176" s="11">
        <v>0.75</v>
      </c>
      <c r="N176" s="43" t="s">
        <v>53</v>
      </c>
      <c r="R176" s="43" t="s">
        <v>178</v>
      </c>
    </row>
    <row r="177" spans="2:18" ht="15.75" customHeight="1" x14ac:dyDescent="0.25">
      <c r="B177" s="13"/>
      <c r="F177" s="13"/>
      <c r="G177" s="10">
        <f t="shared" si="10"/>
        <v>1.9</v>
      </c>
      <c r="H177" s="10" t="s">
        <v>29</v>
      </c>
      <c r="I177" s="10">
        <v>6.8380676785877892</v>
      </c>
      <c r="J177" s="20"/>
      <c r="L177" s="11">
        <v>21</v>
      </c>
      <c r="M177" s="11">
        <v>0.75</v>
      </c>
      <c r="N177" s="43" t="s">
        <v>53</v>
      </c>
      <c r="R177" s="43" t="s">
        <v>178</v>
      </c>
    </row>
    <row r="178" spans="2:18" ht="15.75" customHeight="1" x14ac:dyDescent="0.25">
      <c r="B178" s="13"/>
      <c r="F178" s="13"/>
      <c r="G178" s="10">
        <f t="shared" si="10"/>
        <v>1.9</v>
      </c>
      <c r="H178" s="10" t="s">
        <v>29</v>
      </c>
      <c r="I178" s="10">
        <v>6.8483504871270187</v>
      </c>
      <c r="J178" s="20"/>
      <c r="L178" s="11">
        <v>21</v>
      </c>
      <c r="M178" s="11">
        <v>0.75</v>
      </c>
      <c r="N178" s="43" t="s">
        <v>53</v>
      </c>
      <c r="R178" s="43" t="s">
        <v>178</v>
      </c>
    </row>
    <row r="179" spans="2:18" ht="15.75" customHeight="1" x14ac:dyDescent="0.25">
      <c r="B179" s="13"/>
      <c r="F179" s="13"/>
      <c r="G179" s="10">
        <f t="shared" si="10"/>
        <v>1.9</v>
      </c>
      <c r="H179" s="10" t="s">
        <v>29</v>
      </c>
      <c r="I179" s="10">
        <v>7.9520386036710127</v>
      </c>
      <c r="J179" s="20"/>
      <c r="L179" s="11">
        <v>21</v>
      </c>
      <c r="M179" s="11">
        <v>0.75</v>
      </c>
      <c r="N179" s="43" t="s">
        <v>53</v>
      </c>
      <c r="R179" s="43" t="s">
        <v>178</v>
      </c>
    </row>
    <row r="180" spans="2:18" ht="15.75" customHeight="1" x14ac:dyDescent="0.25">
      <c r="B180" s="13"/>
      <c r="F180" s="13"/>
      <c r="G180" s="10">
        <f t="shared" si="10"/>
        <v>1.9</v>
      </c>
      <c r="H180" s="10" t="s">
        <v>29</v>
      </c>
      <c r="I180" s="10">
        <v>7.9959119201050592</v>
      </c>
      <c r="J180" s="20"/>
      <c r="L180" s="11">
        <v>21</v>
      </c>
      <c r="M180" s="11">
        <v>0.75</v>
      </c>
      <c r="N180" s="43" t="s">
        <v>53</v>
      </c>
      <c r="R180" s="43" t="s">
        <v>178</v>
      </c>
    </row>
    <row r="181" spans="2:18" ht="15.75" customHeight="1" x14ac:dyDescent="0.25">
      <c r="B181" s="13"/>
      <c r="F181" s="13"/>
      <c r="G181" s="10">
        <f t="shared" si="10"/>
        <v>1.9</v>
      </c>
      <c r="H181" s="10" t="s">
        <v>29</v>
      </c>
      <c r="I181" s="10">
        <v>7.9959119201050592</v>
      </c>
      <c r="J181" s="20"/>
      <c r="L181" s="11">
        <v>21</v>
      </c>
      <c r="M181" s="11">
        <v>0.75</v>
      </c>
      <c r="N181" s="43" t="s">
        <v>53</v>
      </c>
      <c r="R181" s="43" t="s">
        <v>178</v>
      </c>
    </row>
    <row r="182" spans="2:18" ht="15.75" customHeight="1" x14ac:dyDescent="0.25">
      <c r="B182" s="13"/>
      <c r="F182" s="13"/>
      <c r="G182" s="10">
        <f t="shared" si="10"/>
        <v>1.9</v>
      </c>
      <c r="H182" s="10" t="s">
        <v>29</v>
      </c>
      <c r="I182" s="10">
        <v>8.0023101120850271</v>
      </c>
      <c r="J182" s="20"/>
      <c r="L182" s="11">
        <v>21</v>
      </c>
      <c r="M182" s="11">
        <v>0.75</v>
      </c>
      <c r="N182" s="43" t="s">
        <v>53</v>
      </c>
      <c r="R182" s="43" t="s">
        <v>178</v>
      </c>
    </row>
    <row r="183" spans="2:18" ht="15.75" customHeight="1" x14ac:dyDescent="0.25">
      <c r="B183" s="13"/>
      <c r="F183" s="13"/>
      <c r="G183" s="10">
        <f>IF(ISNUMBER(D$19),D$19,"")</f>
        <v>2</v>
      </c>
      <c r="H183" s="10" t="s">
        <v>29</v>
      </c>
      <c r="I183" s="10">
        <v>0.38869016278288493</v>
      </c>
      <c r="J183" s="20"/>
      <c r="L183" s="11">
        <v>21</v>
      </c>
      <c r="M183" s="11">
        <v>0.75</v>
      </c>
      <c r="N183" s="43" t="s">
        <v>53</v>
      </c>
      <c r="R183" s="43" t="s">
        <v>179</v>
      </c>
    </row>
    <row r="184" spans="2:18" ht="15.75" customHeight="1" x14ac:dyDescent="0.25">
      <c r="B184" s="13"/>
      <c r="F184" s="13"/>
      <c r="G184" s="10">
        <f t="shared" ref="G184:G202" si="11">IF(ISNUMBER(D$19),D$19,"")</f>
        <v>2</v>
      </c>
      <c r="H184" s="10" t="s">
        <v>29</v>
      </c>
      <c r="I184" s="10">
        <v>0.79011455566075195</v>
      </c>
      <c r="J184" s="20"/>
      <c r="L184" s="11">
        <v>21</v>
      </c>
      <c r="M184" s="11">
        <v>0.75</v>
      </c>
      <c r="N184" s="43" t="s">
        <v>53</v>
      </c>
      <c r="R184" s="43" t="s">
        <v>179</v>
      </c>
    </row>
    <row r="185" spans="2:18" ht="15.75" customHeight="1" x14ac:dyDescent="0.25">
      <c r="B185" s="13"/>
      <c r="F185" s="13"/>
      <c r="G185" s="10">
        <f t="shared" si="11"/>
        <v>2</v>
      </c>
      <c r="H185" s="10" t="s">
        <v>29</v>
      </c>
      <c r="I185" s="10">
        <v>0.79011455566075195</v>
      </c>
      <c r="J185" s="20"/>
      <c r="L185" s="11">
        <v>21</v>
      </c>
      <c r="M185" s="11">
        <v>0.75</v>
      </c>
      <c r="N185" s="43" t="s">
        <v>53</v>
      </c>
      <c r="R185" s="43" t="s">
        <v>179</v>
      </c>
    </row>
    <row r="186" spans="2:18" ht="15.75" customHeight="1" x14ac:dyDescent="0.25">
      <c r="B186" s="13"/>
      <c r="F186" s="13"/>
      <c r="G186" s="10">
        <f t="shared" si="11"/>
        <v>2</v>
      </c>
      <c r="H186" s="10" t="s">
        <v>29</v>
      </c>
      <c r="I186" s="10">
        <v>0.85055772687902742</v>
      </c>
      <c r="J186" s="20"/>
      <c r="L186" s="11">
        <v>21</v>
      </c>
      <c r="M186" s="11">
        <v>0.75</v>
      </c>
      <c r="N186" s="43" t="s">
        <v>53</v>
      </c>
      <c r="R186" s="43" t="s">
        <v>179</v>
      </c>
    </row>
    <row r="187" spans="2:18" ht="15.75" customHeight="1" x14ac:dyDescent="0.25">
      <c r="B187" s="13"/>
      <c r="F187" s="13"/>
      <c r="G187" s="10">
        <f t="shared" si="11"/>
        <v>2</v>
      </c>
      <c r="H187" s="10" t="s">
        <v>29</v>
      </c>
      <c r="I187" s="10">
        <v>1.0368032456402894</v>
      </c>
      <c r="J187" s="20"/>
      <c r="L187" s="11">
        <v>21</v>
      </c>
      <c r="M187" s="11">
        <v>0.75</v>
      </c>
      <c r="N187" s="43" t="s">
        <v>53</v>
      </c>
      <c r="R187" s="43" t="s">
        <v>179</v>
      </c>
    </row>
    <row r="188" spans="2:18" ht="15.75" customHeight="1" x14ac:dyDescent="0.25">
      <c r="B188" s="13"/>
      <c r="F188" s="13"/>
      <c r="G188" s="10">
        <f t="shared" si="11"/>
        <v>2</v>
      </c>
      <c r="H188" s="10" t="s">
        <v>29</v>
      </c>
      <c r="I188" s="10">
        <v>1.0368032456402894</v>
      </c>
      <c r="J188" s="20"/>
      <c r="L188" s="11">
        <v>21</v>
      </c>
      <c r="M188" s="11">
        <v>0.75</v>
      </c>
      <c r="N188" s="43" t="s">
        <v>53</v>
      </c>
      <c r="R188" s="43" t="s">
        <v>179</v>
      </c>
    </row>
    <row r="189" spans="2:18" ht="15.75" customHeight="1" x14ac:dyDescent="0.25">
      <c r="B189" s="13"/>
      <c r="F189" s="13"/>
      <c r="G189" s="10">
        <f t="shared" si="11"/>
        <v>2</v>
      </c>
      <c r="H189" s="10" t="s">
        <v>29</v>
      </c>
      <c r="I189" s="20">
        <v>1.6296112710503006</v>
      </c>
      <c r="J189" s="20"/>
      <c r="L189" s="11">
        <v>21</v>
      </c>
      <c r="M189" s="11">
        <v>0.75</v>
      </c>
      <c r="N189" s="43" t="s">
        <v>53</v>
      </c>
      <c r="R189" s="43" t="s">
        <v>179</v>
      </c>
    </row>
    <row r="190" spans="2:18" ht="15.75" customHeight="1" x14ac:dyDescent="0.25">
      <c r="B190" s="13"/>
      <c r="F190" s="13"/>
      <c r="G190" s="10">
        <f t="shared" si="11"/>
        <v>2</v>
      </c>
      <c r="H190" s="10" t="s">
        <v>29</v>
      </c>
      <c r="I190" s="20">
        <v>1.6296112710503006</v>
      </c>
      <c r="J190" s="20"/>
      <c r="L190" s="11">
        <v>21</v>
      </c>
      <c r="M190" s="11">
        <v>0.75</v>
      </c>
      <c r="N190" s="43" t="s">
        <v>53</v>
      </c>
      <c r="R190" s="43" t="s">
        <v>179</v>
      </c>
    </row>
    <row r="191" spans="2:18" ht="15.75" customHeight="1" x14ac:dyDescent="0.25">
      <c r="B191" s="13"/>
      <c r="F191" s="13"/>
      <c r="G191" s="10">
        <f t="shared" si="11"/>
        <v>2</v>
      </c>
      <c r="H191" s="10" t="s">
        <v>29</v>
      </c>
      <c r="I191" s="20">
        <v>1.8046328986348226</v>
      </c>
      <c r="J191" s="20"/>
      <c r="L191" s="11">
        <v>21</v>
      </c>
      <c r="M191" s="11">
        <v>0.75</v>
      </c>
      <c r="N191" s="43" t="s">
        <v>53</v>
      </c>
      <c r="R191" s="43" t="s">
        <v>179</v>
      </c>
    </row>
    <row r="192" spans="2:18" ht="15.75" customHeight="1" x14ac:dyDescent="0.25">
      <c r="B192" s="13"/>
      <c r="F192" s="13"/>
      <c r="G192" s="10">
        <f t="shared" si="11"/>
        <v>2</v>
      </c>
      <c r="H192" s="10" t="s">
        <v>29</v>
      </c>
      <c r="I192" s="20">
        <v>2.1226036626576672</v>
      </c>
      <c r="J192" s="20"/>
      <c r="L192" s="11">
        <v>21</v>
      </c>
      <c r="M192" s="11">
        <v>0.75</v>
      </c>
      <c r="N192" s="43" t="s">
        <v>53</v>
      </c>
      <c r="R192" s="43" t="s">
        <v>179</v>
      </c>
    </row>
    <row r="193" spans="1:18" ht="15.75" customHeight="1" x14ac:dyDescent="0.25">
      <c r="B193" s="13"/>
      <c r="F193" s="13"/>
      <c r="G193" s="10">
        <f t="shared" si="11"/>
        <v>2</v>
      </c>
      <c r="H193" s="10" t="s">
        <v>29</v>
      </c>
      <c r="I193" s="20">
        <v>2.1226036626576672</v>
      </c>
      <c r="J193" s="20"/>
      <c r="L193" s="11">
        <v>21</v>
      </c>
      <c r="M193" s="11">
        <v>0.75</v>
      </c>
      <c r="N193" s="43" t="s">
        <v>53</v>
      </c>
      <c r="R193" s="43" t="s">
        <v>179</v>
      </c>
    </row>
    <row r="194" spans="1:18" ht="15.75" customHeight="1" x14ac:dyDescent="0.25">
      <c r="B194" s="13"/>
      <c r="F194" s="13"/>
      <c r="G194" s="10">
        <f t="shared" si="11"/>
        <v>2</v>
      </c>
      <c r="H194" s="10" t="s">
        <v>29</v>
      </c>
      <c r="I194" s="20">
        <v>2.215533927862444</v>
      </c>
      <c r="J194" s="20"/>
      <c r="L194" s="11">
        <v>21</v>
      </c>
      <c r="M194" s="11">
        <v>0.75</v>
      </c>
      <c r="N194" s="43" t="s">
        <v>53</v>
      </c>
      <c r="R194" s="43" t="s">
        <v>179</v>
      </c>
    </row>
    <row r="195" spans="1:18" ht="15.75" customHeight="1" x14ac:dyDescent="0.25">
      <c r="B195" s="13"/>
      <c r="F195" s="13"/>
      <c r="G195" s="10">
        <f t="shared" si="11"/>
        <v>2</v>
      </c>
      <c r="H195" s="10" t="s">
        <v>29</v>
      </c>
      <c r="I195" s="20">
        <v>2.2188655578291541</v>
      </c>
      <c r="J195" s="20"/>
      <c r="L195" s="11">
        <v>21</v>
      </c>
      <c r="M195" s="11">
        <v>0.75</v>
      </c>
      <c r="N195" s="43" t="s">
        <v>53</v>
      </c>
      <c r="R195" s="43" t="s">
        <v>179</v>
      </c>
    </row>
    <row r="196" spans="1:18" ht="15.75" customHeight="1" x14ac:dyDescent="0.25">
      <c r="B196" s="13"/>
      <c r="F196" s="13"/>
      <c r="G196" s="10">
        <f t="shared" si="11"/>
        <v>2</v>
      </c>
      <c r="H196" s="10" t="s">
        <v>29</v>
      </c>
      <c r="I196" s="20">
        <v>2.2235298397825489</v>
      </c>
      <c r="J196" s="20"/>
      <c r="L196" s="11">
        <v>21</v>
      </c>
      <c r="M196" s="11">
        <v>0.75</v>
      </c>
      <c r="N196" s="43" t="s">
        <v>53</v>
      </c>
      <c r="R196" s="43" t="s">
        <v>179</v>
      </c>
    </row>
    <row r="197" spans="1:18" ht="15.75" customHeight="1" x14ac:dyDescent="0.25">
      <c r="B197" s="13"/>
      <c r="F197" s="13"/>
      <c r="G197" s="10">
        <f t="shared" si="11"/>
        <v>2</v>
      </c>
      <c r="H197" s="10" t="s">
        <v>29</v>
      </c>
      <c r="I197" s="20">
        <v>2.2235298397825489</v>
      </c>
      <c r="J197" s="20"/>
      <c r="L197" s="11">
        <v>21</v>
      </c>
      <c r="M197" s="11">
        <v>0.75</v>
      </c>
      <c r="N197" s="43" t="s">
        <v>53</v>
      </c>
      <c r="R197" s="43" t="s">
        <v>179</v>
      </c>
    </row>
    <row r="198" spans="1:18" ht="15.75" customHeight="1" x14ac:dyDescent="0.25">
      <c r="B198" s="13"/>
      <c r="F198" s="13"/>
      <c r="G198" s="10">
        <f t="shared" si="11"/>
        <v>2</v>
      </c>
      <c r="H198" s="10" t="s">
        <v>29</v>
      </c>
      <c r="I198" s="20">
        <v>2.5753499642671716</v>
      </c>
      <c r="J198" s="20"/>
      <c r="L198" s="11">
        <v>21</v>
      </c>
      <c r="M198" s="11">
        <v>0.75</v>
      </c>
      <c r="N198" s="43" t="s">
        <v>53</v>
      </c>
      <c r="R198" s="43" t="s">
        <v>179</v>
      </c>
    </row>
    <row r="199" spans="1:18" ht="15.75" customHeight="1" x14ac:dyDescent="0.25">
      <c r="B199" s="13"/>
      <c r="F199" s="13"/>
      <c r="G199" s="10">
        <f t="shared" si="11"/>
        <v>2</v>
      </c>
      <c r="H199" s="10" t="s">
        <v>29</v>
      </c>
      <c r="I199" s="20">
        <v>2.5764605075894083</v>
      </c>
      <c r="J199" s="20"/>
      <c r="L199" s="11">
        <v>21</v>
      </c>
      <c r="M199" s="11">
        <v>0.75</v>
      </c>
      <c r="N199" s="43" t="s">
        <v>53</v>
      </c>
      <c r="R199" s="43" t="s">
        <v>179</v>
      </c>
    </row>
    <row r="200" spans="1:18" ht="15.75" customHeight="1" x14ac:dyDescent="0.25">
      <c r="B200" s="13"/>
      <c r="F200" s="13"/>
      <c r="G200" s="10">
        <f t="shared" si="11"/>
        <v>2</v>
      </c>
      <c r="H200" s="10" t="s">
        <v>29</v>
      </c>
      <c r="I200" s="20">
        <v>2.5906754621140391</v>
      </c>
      <c r="J200" s="20"/>
      <c r="L200" s="11">
        <v>21</v>
      </c>
      <c r="M200" s="11">
        <v>0.75</v>
      </c>
      <c r="N200" s="43" t="s">
        <v>53</v>
      </c>
      <c r="R200" s="43" t="s">
        <v>179</v>
      </c>
    </row>
    <row r="201" spans="1:18" ht="15.75" customHeight="1" x14ac:dyDescent="0.25">
      <c r="B201" s="13"/>
      <c r="F201" s="13"/>
      <c r="G201" s="10">
        <f t="shared" si="11"/>
        <v>2</v>
      </c>
      <c r="H201" s="10" t="s">
        <v>29</v>
      </c>
      <c r="I201" s="20">
        <v>2.5906754621140391</v>
      </c>
      <c r="J201" s="20"/>
      <c r="L201" s="11">
        <v>21</v>
      </c>
      <c r="M201" s="11">
        <v>0.75</v>
      </c>
      <c r="N201" s="43" t="s">
        <v>53</v>
      </c>
      <c r="R201" s="43" t="s">
        <v>179</v>
      </c>
    </row>
    <row r="202" spans="1:18" ht="15.75" customHeight="1" x14ac:dyDescent="0.25">
      <c r="A202" s="11" t="s">
        <v>115</v>
      </c>
      <c r="B202" s="13"/>
      <c r="F202" s="13"/>
      <c r="G202" s="10">
        <f t="shared" si="11"/>
        <v>2</v>
      </c>
      <c r="H202" s="10" t="s">
        <v>29</v>
      </c>
      <c r="I202" s="20">
        <v>2.5927484763155491</v>
      </c>
      <c r="J202" s="20"/>
      <c r="L202" s="11">
        <v>21</v>
      </c>
      <c r="M202" s="11">
        <v>0.75</v>
      </c>
      <c r="N202" s="43" t="s">
        <v>53</v>
      </c>
      <c r="R202" s="43" t="s">
        <v>179</v>
      </c>
    </row>
    <row r="203" spans="1:18" ht="15.75" customHeight="1" x14ac:dyDescent="0.25">
      <c r="B203" s="13"/>
      <c r="F203" s="13"/>
      <c r="G203" s="10">
        <f t="shared" ref="G203:G219" si="12">IF(ISNUMBER(D$19),D$19,"")</f>
        <v>2</v>
      </c>
      <c r="H203" s="10" t="s">
        <v>29</v>
      </c>
      <c r="I203" s="20">
        <v>0.31391357908560613</v>
      </c>
      <c r="J203" s="20"/>
      <c r="L203" s="11">
        <v>21</v>
      </c>
      <c r="M203" s="11">
        <v>0.75</v>
      </c>
      <c r="N203" s="43" t="s">
        <v>53</v>
      </c>
      <c r="R203" s="43" t="s">
        <v>179</v>
      </c>
    </row>
    <row r="204" spans="1:18" ht="15.75" customHeight="1" x14ac:dyDescent="0.25">
      <c r="B204" s="13"/>
      <c r="F204" s="13"/>
      <c r="G204" s="10">
        <f t="shared" si="12"/>
        <v>2</v>
      </c>
      <c r="H204" s="10" t="s">
        <v>29</v>
      </c>
      <c r="I204" s="20">
        <v>0.31391357908560613</v>
      </c>
      <c r="J204" s="20"/>
      <c r="L204" s="11">
        <v>21</v>
      </c>
      <c r="M204" s="11">
        <v>0.75</v>
      </c>
      <c r="N204" s="43" t="s">
        <v>53</v>
      </c>
      <c r="R204" s="43" t="s">
        <v>179</v>
      </c>
    </row>
    <row r="205" spans="1:18" ht="15.75" customHeight="1" x14ac:dyDescent="0.25">
      <c r="B205" s="13"/>
      <c r="F205" s="13"/>
      <c r="G205" s="10">
        <f t="shared" si="12"/>
        <v>2</v>
      </c>
      <c r="H205" s="10" t="s">
        <v>29</v>
      </c>
      <c r="I205" s="20">
        <v>0.35629931588431113</v>
      </c>
      <c r="J205" s="20"/>
      <c r="L205" s="11">
        <v>21</v>
      </c>
      <c r="M205" s="11">
        <v>0.75</v>
      </c>
      <c r="N205" s="43" t="s">
        <v>53</v>
      </c>
      <c r="R205" s="43" t="s">
        <v>179</v>
      </c>
    </row>
    <row r="206" spans="1:18" ht="15.75" customHeight="1" x14ac:dyDescent="0.25">
      <c r="B206" s="13"/>
      <c r="F206" s="13"/>
      <c r="G206" s="10">
        <f t="shared" si="12"/>
        <v>2</v>
      </c>
      <c r="H206" s="10" t="s">
        <v>29</v>
      </c>
      <c r="I206" s="20">
        <v>0.74517456922090219</v>
      </c>
      <c r="J206" s="20"/>
      <c r="L206" s="11">
        <v>21</v>
      </c>
      <c r="M206" s="11">
        <v>0.75</v>
      </c>
      <c r="N206" s="43" t="s">
        <v>53</v>
      </c>
      <c r="R206" s="43" t="s">
        <v>179</v>
      </c>
    </row>
    <row r="207" spans="1:18" ht="15.75" customHeight="1" x14ac:dyDescent="0.25">
      <c r="B207" s="13"/>
      <c r="F207" s="13"/>
      <c r="G207" s="10">
        <f t="shared" si="12"/>
        <v>2</v>
      </c>
      <c r="H207" s="10" t="s">
        <v>29</v>
      </c>
      <c r="I207" s="20">
        <v>0.74517456922090219</v>
      </c>
      <c r="J207" s="20"/>
      <c r="L207" s="11">
        <v>21</v>
      </c>
      <c r="M207" s="11">
        <v>0.75</v>
      </c>
      <c r="N207" s="43" t="s">
        <v>53</v>
      </c>
      <c r="R207" s="43" t="s">
        <v>179</v>
      </c>
    </row>
    <row r="208" spans="1:18" ht="15.75" customHeight="1" x14ac:dyDescent="0.25">
      <c r="B208" s="13"/>
      <c r="F208" s="13"/>
      <c r="G208" s="10">
        <f t="shared" si="12"/>
        <v>2</v>
      </c>
      <c r="H208" s="10" t="s">
        <v>29</v>
      </c>
      <c r="I208" s="20">
        <v>0.9504029751702654</v>
      </c>
      <c r="J208" s="20"/>
      <c r="L208" s="11">
        <v>21</v>
      </c>
      <c r="M208" s="11">
        <v>0.75</v>
      </c>
      <c r="N208" s="43" t="s">
        <v>53</v>
      </c>
      <c r="R208" s="43" t="s">
        <v>179</v>
      </c>
    </row>
    <row r="209" spans="2:18" ht="15.75" customHeight="1" x14ac:dyDescent="0.25">
      <c r="B209" s="13"/>
      <c r="F209" s="13"/>
      <c r="G209" s="10">
        <f t="shared" si="12"/>
        <v>2</v>
      </c>
      <c r="H209" s="10" t="s">
        <v>29</v>
      </c>
      <c r="I209" s="20">
        <v>0.9504029751702654</v>
      </c>
      <c r="J209" s="20"/>
      <c r="L209" s="11">
        <v>21</v>
      </c>
      <c r="M209" s="11">
        <v>0.75</v>
      </c>
      <c r="N209" s="43" t="s">
        <v>53</v>
      </c>
      <c r="R209" s="43" t="s">
        <v>179</v>
      </c>
    </row>
    <row r="210" spans="2:18" ht="15.75" customHeight="1" x14ac:dyDescent="0.25">
      <c r="B210" s="13"/>
      <c r="F210" s="13"/>
      <c r="G210" s="10">
        <f t="shared" si="12"/>
        <v>2</v>
      </c>
      <c r="H210" s="10" t="s">
        <v>29</v>
      </c>
      <c r="I210" s="20">
        <v>0.95284617047918641</v>
      </c>
      <c r="J210" s="20"/>
      <c r="L210" s="11">
        <v>21</v>
      </c>
      <c r="M210" s="11">
        <v>0.75</v>
      </c>
      <c r="N210" s="43" t="s">
        <v>53</v>
      </c>
      <c r="R210" s="43" t="s">
        <v>179</v>
      </c>
    </row>
    <row r="211" spans="2:18" ht="15.75" customHeight="1" x14ac:dyDescent="0.25">
      <c r="B211" s="13"/>
      <c r="F211" s="13"/>
      <c r="G211" s="10">
        <f t="shared" si="12"/>
        <v>2</v>
      </c>
      <c r="H211" s="10" t="s">
        <v>29</v>
      </c>
      <c r="I211" s="20">
        <v>1.1660704883486548</v>
      </c>
      <c r="J211" s="20"/>
      <c r="L211" s="11">
        <v>21</v>
      </c>
      <c r="M211" s="11">
        <v>0.75</v>
      </c>
      <c r="N211" s="43" t="s">
        <v>53</v>
      </c>
      <c r="R211" s="43" t="s">
        <v>179</v>
      </c>
    </row>
    <row r="212" spans="2:18" ht="15.75" customHeight="1" x14ac:dyDescent="0.25">
      <c r="B212" s="13"/>
      <c r="F212" s="13"/>
      <c r="G212" s="10">
        <f t="shared" si="12"/>
        <v>2</v>
      </c>
      <c r="H212" s="10" t="s">
        <v>29</v>
      </c>
      <c r="I212" s="20">
        <v>2.1226036626576672</v>
      </c>
      <c r="J212" s="20"/>
      <c r="L212" s="11">
        <v>21</v>
      </c>
      <c r="M212" s="11">
        <v>0.75</v>
      </c>
      <c r="N212" s="43" t="s">
        <v>53</v>
      </c>
      <c r="R212" s="43" t="s">
        <v>179</v>
      </c>
    </row>
    <row r="213" spans="2:18" ht="15.75" customHeight="1" x14ac:dyDescent="0.25">
      <c r="B213" s="13"/>
      <c r="F213" s="13"/>
      <c r="G213" s="10">
        <f t="shared" si="12"/>
        <v>2</v>
      </c>
      <c r="H213" s="10" t="s">
        <v>29</v>
      </c>
      <c r="I213" s="20">
        <v>2.1226036626576672</v>
      </c>
      <c r="J213" s="20"/>
      <c r="L213" s="11">
        <v>21</v>
      </c>
      <c r="M213" s="11">
        <v>0.75</v>
      </c>
      <c r="N213" s="43" t="s">
        <v>53</v>
      </c>
      <c r="R213" s="43" t="s">
        <v>179</v>
      </c>
    </row>
    <row r="214" spans="2:18" ht="15.75" customHeight="1" x14ac:dyDescent="0.25">
      <c r="B214" s="13"/>
      <c r="F214" s="13"/>
      <c r="G214" s="10">
        <f t="shared" si="12"/>
        <v>2</v>
      </c>
      <c r="H214" s="10" t="s">
        <v>29</v>
      </c>
      <c r="I214" s="20">
        <v>2.215533927862444</v>
      </c>
      <c r="J214" s="20"/>
      <c r="L214" s="11">
        <v>21</v>
      </c>
      <c r="M214" s="11">
        <v>0.75</v>
      </c>
      <c r="N214" s="43" t="s">
        <v>53</v>
      </c>
      <c r="R214" s="43" t="s">
        <v>179</v>
      </c>
    </row>
    <row r="215" spans="2:18" ht="15.75" customHeight="1" x14ac:dyDescent="0.25">
      <c r="B215" s="13"/>
      <c r="F215" s="13"/>
      <c r="G215" s="10">
        <f t="shared" si="12"/>
        <v>2</v>
      </c>
      <c r="H215" s="10" t="s">
        <v>29</v>
      </c>
      <c r="I215" s="20">
        <v>2.2188655578291541</v>
      </c>
      <c r="J215" s="20"/>
      <c r="L215" s="11">
        <v>21</v>
      </c>
      <c r="M215" s="11">
        <v>0.75</v>
      </c>
      <c r="N215" s="43" t="s">
        <v>53</v>
      </c>
      <c r="R215" s="43" t="s">
        <v>179</v>
      </c>
    </row>
    <row r="216" spans="2:18" ht="15.75" customHeight="1" x14ac:dyDescent="0.25">
      <c r="B216" s="13"/>
      <c r="F216" s="13"/>
      <c r="G216" s="10">
        <f t="shared" si="12"/>
        <v>2</v>
      </c>
      <c r="H216" s="10" t="s">
        <v>29</v>
      </c>
      <c r="I216" s="20">
        <v>2.5764605075894083</v>
      </c>
      <c r="J216" s="20"/>
      <c r="L216" s="11">
        <v>21</v>
      </c>
      <c r="M216" s="11">
        <v>0.75</v>
      </c>
      <c r="N216" s="43" t="s">
        <v>53</v>
      </c>
      <c r="R216" s="43" t="s">
        <v>179</v>
      </c>
    </row>
    <row r="217" spans="2:18" ht="15.75" customHeight="1" x14ac:dyDescent="0.25">
      <c r="B217" s="13"/>
      <c r="F217" s="13"/>
      <c r="G217" s="10">
        <f t="shared" si="12"/>
        <v>2</v>
      </c>
      <c r="H217" s="10" t="s">
        <v>29</v>
      </c>
      <c r="I217" s="20">
        <v>2.5906754621140391</v>
      </c>
      <c r="J217" s="20"/>
      <c r="L217" s="11">
        <v>21</v>
      </c>
      <c r="M217" s="11">
        <v>0.75</v>
      </c>
      <c r="N217" s="43" t="s">
        <v>53</v>
      </c>
      <c r="R217" s="43" t="s">
        <v>179</v>
      </c>
    </row>
    <row r="218" spans="2:18" ht="15.75" customHeight="1" x14ac:dyDescent="0.25">
      <c r="B218" s="13"/>
      <c r="F218" s="13"/>
      <c r="G218" s="10">
        <f t="shared" si="12"/>
        <v>2</v>
      </c>
      <c r="H218" s="10" t="s">
        <v>29</v>
      </c>
      <c r="I218" s="20">
        <v>2.5906754621140391</v>
      </c>
      <c r="J218" s="20"/>
      <c r="L218" s="11">
        <v>21</v>
      </c>
      <c r="M218" s="11">
        <v>0.75</v>
      </c>
      <c r="N218" s="43" t="s">
        <v>53</v>
      </c>
      <c r="R218" s="43" t="s">
        <v>179</v>
      </c>
    </row>
    <row r="219" spans="2:18" ht="15.75" customHeight="1" x14ac:dyDescent="0.25">
      <c r="B219" s="13"/>
      <c r="F219" s="13"/>
      <c r="G219" s="10">
        <f t="shared" si="12"/>
        <v>2</v>
      </c>
      <c r="H219" s="10" t="s">
        <v>29</v>
      </c>
      <c r="I219" s="20">
        <v>2.5927484763155491</v>
      </c>
      <c r="J219" s="20"/>
      <c r="L219" s="11">
        <v>21</v>
      </c>
      <c r="M219" s="11">
        <v>0.75</v>
      </c>
      <c r="N219" s="43" t="s">
        <v>53</v>
      </c>
      <c r="R219" s="43" t="s">
        <v>179</v>
      </c>
    </row>
    <row r="220" spans="2:18" ht="15.75" customHeight="1" x14ac:dyDescent="0.25">
      <c r="B220" s="13"/>
      <c r="F220" s="13"/>
      <c r="G220" s="10">
        <f>IF(ISNUMBER(D$19),D$19+0.1,"")</f>
        <v>2.1</v>
      </c>
      <c r="H220" s="10" t="s">
        <v>29</v>
      </c>
      <c r="I220" s="20">
        <v>9.4773218703234283E-2</v>
      </c>
      <c r="J220" s="20"/>
      <c r="L220" s="11">
        <v>21</v>
      </c>
      <c r="M220" s="11">
        <v>0.75</v>
      </c>
      <c r="N220" s="43" t="s">
        <v>53</v>
      </c>
      <c r="R220" s="43" t="s">
        <v>180</v>
      </c>
    </row>
    <row r="221" spans="2:18" ht="15.75" customHeight="1" x14ac:dyDescent="0.25">
      <c r="B221" s="13"/>
      <c r="F221" s="13"/>
      <c r="G221" s="10">
        <f t="shared" ref="G221:G239" si="13">IF(ISNUMBER(D$19),D$19+0.1,"")</f>
        <v>2.1</v>
      </c>
      <c r="H221" s="10" t="s">
        <v>29</v>
      </c>
      <c r="I221" s="10">
        <v>0.1926513885716031</v>
      </c>
      <c r="J221" s="20"/>
      <c r="L221" s="11">
        <v>21</v>
      </c>
      <c r="M221" s="11">
        <v>0.75</v>
      </c>
      <c r="N221" s="43" t="s">
        <v>53</v>
      </c>
      <c r="R221" s="43" t="s">
        <v>180</v>
      </c>
    </row>
    <row r="222" spans="2:18" ht="15.75" customHeight="1" x14ac:dyDescent="0.25">
      <c r="B222" s="13"/>
      <c r="F222" s="13"/>
      <c r="G222" s="10">
        <f t="shared" si="13"/>
        <v>2.1</v>
      </c>
      <c r="H222" s="10" t="s">
        <v>29</v>
      </c>
      <c r="I222" s="10">
        <v>0.1926513885716031</v>
      </c>
      <c r="J222" s="20"/>
      <c r="L222" s="11">
        <v>21</v>
      </c>
      <c r="M222" s="11">
        <v>0.75</v>
      </c>
      <c r="N222" s="43" t="s">
        <v>53</v>
      </c>
      <c r="R222" s="43" t="s">
        <v>180</v>
      </c>
    </row>
    <row r="223" spans="2:18" ht="15.75" customHeight="1" x14ac:dyDescent="0.25">
      <c r="B223" s="13"/>
      <c r="F223" s="13"/>
      <c r="G223" s="10">
        <f t="shared" si="13"/>
        <v>2.1</v>
      </c>
      <c r="H223" s="10" t="s">
        <v>29</v>
      </c>
      <c r="I223" s="10">
        <v>0.20738907538099743</v>
      </c>
      <c r="J223" s="20"/>
      <c r="L223" s="11">
        <v>21</v>
      </c>
      <c r="M223" s="11">
        <v>0.75</v>
      </c>
      <c r="N223" s="43" t="s">
        <v>53</v>
      </c>
      <c r="R223" s="43" t="s">
        <v>180</v>
      </c>
    </row>
    <row r="224" spans="2:18" ht="15.75" customHeight="1" x14ac:dyDescent="0.25">
      <c r="B224" s="13"/>
      <c r="F224" s="13"/>
      <c r="G224" s="10">
        <f t="shared" si="13"/>
        <v>2.1</v>
      </c>
      <c r="H224" s="10" t="s">
        <v>29</v>
      </c>
      <c r="I224" s="10">
        <v>0.25280079137525574</v>
      </c>
      <c r="J224" s="20"/>
      <c r="L224" s="11">
        <v>21</v>
      </c>
      <c r="M224" s="11">
        <v>0.75</v>
      </c>
      <c r="N224" s="43" t="s">
        <v>53</v>
      </c>
      <c r="R224" s="43" t="s">
        <v>180</v>
      </c>
    </row>
    <row r="225" spans="2:18" ht="15.75" customHeight="1" x14ac:dyDescent="0.25">
      <c r="B225" s="13"/>
      <c r="F225" s="13"/>
      <c r="G225" s="10">
        <f t="shared" si="13"/>
        <v>2.1</v>
      </c>
      <c r="H225" s="10" t="s">
        <v>29</v>
      </c>
      <c r="I225" s="10">
        <v>0.25280079137525574</v>
      </c>
      <c r="J225" s="20"/>
      <c r="L225" s="11">
        <v>21</v>
      </c>
      <c r="M225" s="11">
        <v>0.75</v>
      </c>
      <c r="N225" s="43" t="s">
        <v>53</v>
      </c>
      <c r="R225" s="43" t="s">
        <v>180</v>
      </c>
    </row>
    <row r="226" spans="2:18" ht="15.75" customHeight="1" x14ac:dyDescent="0.25">
      <c r="B226" s="13"/>
      <c r="F226" s="13"/>
      <c r="G226" s="10">
        <f t="shared" si="13"/>
        <v>2.1</v>
      </c>
      <c r="H226" s="10" t="s">
        <v>29</v>
      </c>
      <c r="I226" s="10">
        <v>0.39734348892893129</v>
      </c>
      <c r="J226" s="20"/>
      <c r="L226" s="11">
        <v>21</v>
      </c>
      <c r="M226" s="11">
        <v>0.75</v>
      </c>
      <c r="N226" s="43" t="s">
        <v>53</v>
      </c>
      <c r="R226" s="43" t="s">
        <v>180</v>
      </c>
    </row>
    <row r="227" spans="2:18" ht="15.75" customHeight="1" x14ac:dyDescent="0.25">
      <c r="B227" s="13"/>
      <c r="F227" s="13"/>
      <c r="G227" s="10">
        <f t="shared" si="13"/>
        <v>2.1</v>
      </c>
      <c r="H227" s="10" t="s">
        <v>29</v>
      </c>
      <c r="I227" s="10">
        <v>0.39734348892893129</v>
      </c>
      <c r="J227" s="20"/>
      <c r="L227" s="11">
        <v>21</v>
      </c>
      <c r="M227" s="11">
        <v>0.75</v>
      </c>
      <c r="N227" s="43" t="s">
        <v>53</v>
      </c>
      <c r="R227" s="43" t="s">
        <v>180</v>
      </c>
    </row>
    <row r="228" spans="2:18" ht="15.75" customHeight="1" x14ac:dyDescent="0.25">
      <c r="B228" s="13"/>
      <c r="F228" s="13"/>
      <c r="G228" s="10">
        <f t="shared" si="13"/>
        <v>2.1</v>
      </c>
      <c r="H228" s="10" t="s">
        <v>29</v>
      </c>
      <c r="I228" s="10">
        <v>0.4400185154078734</v>
      </c>
      <c r="J228" s="20"/>
      <c r="L228" s="11">
        <v>21</v>
      </c>
      <c r="M228" s="11">
        <v>0.75</v>
      </c>
      <c r="N228" s="43" t="s">
        <v>53</v>
      </c>
      <c r="R228" s="43" t="s">
        <v>180</v>
      </c>
    </row>
    <row r="229" spans="2:18" ht="15.75" customHeight="1" x14ac:dyDescent="0.25">
      <c r="B229" s="13"/>
      <c r="F229" s="13"/>
      <c r="G229" s="10">
        <f t="shared" si="13"/>
        <v>2.1</v>
      </c>
      <c r="H229" s="10" t="s">
        <v>29</v>
      </c>
      <c r="I229" s="10">
        <v>0.51754842391961642</v>
      </c>
      <c r="J229" s="20"/>
      <c r="L229" s="11">
        <v>21</v>
      </c>
      <c r="M229" s="11">
        <v>0.75</v>
      </c>
      <c r="N229" s="43" t="s">
        <v>53</v>
      </c>
      <c r="R229" s="43" t="s">
        <v>180</v>
      </c>
    </row>
    <row r="230" spans="2:18" ht="15.75" customHeight="1" x14ac:dyDescent="0.25">
      <c r="B230" s="13"/>
      <c r="F230" s="13"/>
      <c r="G230" s="10">
        <f t="shared" si="13"/>
        <v>2.1</v>
      </c>
      <c r="H230" s="10" t="s">
        <v>29</v>
      </c>
      <c r="I230" s="10">
        <v>0.51754842391961642</v>
      </c>
      <c r="J230" s="20"/>
      <c r="L230" s="11">
        <v>21</v>
      </c>
      <c r="M230" s="11">
        <v>0.75</v>
      </c>
      <c r="N230" s="43" t="s">
        <v>53</v>
      </c>
      <c r="R230" s="43" t="s">
        <v>180</v>
      </c>
    </row>
    <row r="231" spans="2:18" ht="15.75" customHeight="1" x14ac:dyDescent="0.25">
      <c r="B231" s="13"/>
      <c r="F231" s="13"/>
      <c r="G231" s="10">
        <f t="shared" si="13"/>
        <v>2.1</v>
      </c>
      <c r="H231" s="10" t="s">
        <v>29</v>
      </c>
      <c r="I231" s="10">
        <v>0.54020734660843539</v>
      </c>
      <c r="J231" s="20"/>
      <c r="L231" s="11">
        <v>21</v>
      </c>
      <c r="M231" s="11">
        <v>0.75</v>
      </c>
      <c r="N231" s="43" t="s">
        <v>53</v>
      </c>
      <c r="R231" s="43" t="s">
        <v>180</v>
      </c>
    </row>
    <row r="232" spans="2:18" ht="15.75" customHeight="1" x14ac:dyDescent="0.25">
      <c r="B232" s="13"/>
      <c r="F232" s="13"/>
      <c r="G232" s="10">
        <f t="shared" si="13"/>
        <v>2.1</v>
      </c>
      <c r="H232" s="10" t="s">
        <v>29</v>
      </c>
      <c r="I232" s="10">
        <v>0.5410196884830345</v>
      </c>
      <c r="J232" s="20"/>
      <c r="L232" s="11">
        <v>21</v>
      </c>
      <c r="M232" s="11">
        <v>0.75</v>
      </c>
      <c r="N232" s="43" t="s">
        <v>53</v>
      </c>
      <c r="R232" s="43" t="s">
        <v>180</v>
      </c>
    </row>
    <row r="233" spans="2:18" ht="15.75" customHeight="1" x14ac:dyDescent="0.25">
      <c r="B233" s="13"/>
      <c r="F233" s="13"/>
      <c r="G233" s="10">
        <f t="shared" si="13"/>
        <v>2.1</v>
      </c>
      <c r="H233" s="10" t="s">
        <v>29</v>
      </c>
      <c r="I233" s="10">
        <v>0.54215696710747341</v>
      </c>
      <c r="J233" s="20"/>
      <c r="L233" s="11">
        <v>21</v>
      </c>
      <c r="M233" s="11">
        <v>0.75</v>
      </c>
      <c r="N233" s="43" t="s">
        <v>53</v>
      </c>
      <c r="R233" s="43" t="s">
        <v>180</v>
      </c>
    </row>
    <row r="234" spans="2:18" ht="15.75" customHeight="1" x14ac:dyDescent="0.25">
      <c r="B234" s="13"/>
      <c r="F234" s="13"/>
      <c r="G234" s="10">
        <f t="shared" si="13"/>
        <v>2.1</v>
      </c>
      <c r="H234" s="10" t="s">
        <v>29</v>
      </c>
      <c r="I234" s="10">
        <v>0.54215696710747341</v>
      </c>
      <c r="J234" s="20"/>
      <c r="L234" s="11">
        <v>21</v>
      </c>
      <c r="M234" s="11">
        <v>0.75</v>
      </c>
      <c r="N234" s="43" t="s">
        <v>53</v>
      </c>
      <c r="R234" s="43" t="s">
        <v>180</v>
      </c>
    </row>
    <row r="235" spans="2:18" ht="15.75" customHeight="1" x14ac:dyDescent="0.25">
      <c r="B235" s="13"/>
      <c r="F235" s="13"/>
      <c r="G235" s="10">
        <f t="shared" si="13"/>
        <v>2.1</v>
      </c>
      <c r="H235" s="10" t="s">
        <v>29</v>
      </c>
      <c r="I235" s="10">
        <v>0.62794026906514366</v>
      </c>
      <c r="J235" s="20"/>
      <c r="L235" s="11">
        <v>21</v>
      </c>
      <c r="M235" s="11">
        <v>0.75</v>
      </c>
      <c r="N235" s="43" t="s">
        <v>53</v>
      </c>
      <c r="R235" s="43" t="s">
        <v>180</v>
      </c>
    </row>
    <row r="236" spans="2:18" ht="15.75" customHeight="1" x14ac:dyDescent="0.25">
      <c r="B236" s="13"/>
      <c r="F236" s="13"/>
      <c r="G236" s="10">
        <f t="shared" si="13"/>
        <v>2.1</v>
      </c>
      <c r="H236" s="10" t="s">
        <v>29</v>
      </c>
      <c r="I236" s="20">
        <v>0.62821104969000996</v>
      </c>
      <c r="J236" s="20"/>
      <c r="L236" s="11">
        <v>21</v>
      </c>
      <c r="M236" s="11">
        <v>0.75</v>
      </c>
      <c r="N236" s="43" t="s">
        <v>53</v>
      </c>
      <c r="R236" s="43" t="s">
        <v>180</v>
      </c>
    </row>
    <row r="237" spans="2:18" ht="15.75" customHeight="1" x14ac:dyDescent="0.25">
      <c r="B237" s="13"/>
      <c r="F237" s="13"/>
      <c r="G237" s="10">
        <f t="shared" si="13"/>
        <v>2.1</v>
      </c>
      <c r="H237" s="10" t="s">
        <v>29</v>
      </c>
      <c r="I237" s="20">
        <v>0.63167704168829963</v>
      </c>
      <c r="J237" s="20"/>
      <c r="L237" s="11">
        <v>21</v>
      </c>
      <c r="M237" s="11">
        <v>0.75</v>
      </c>
      <c r="N237" s="43" t="s">
        <v>53</v>
      </c>
      <c r="R237" s="43" t="s">
        <v>180</v>
      </c>
    </row>
    <row r="238" spans="2:18" ht="15.75" customHeight="1" x14ac:dyDescent="0.25">
      <c r="B238" s="13"/>
      <c r="F238" s="13"/>
      <c r="G238" s="10">
        <f t="shared" si="13"/>
        <v>2.1</v>
      </c>
      <c r="H238" s="10" t="s">
        <v>29</v>
      </c>
      <c r="I238" s="20">
        <v>0.63167704168829963</v>
      </c>
      <c r="J238" s="20"/>
      <c r="L238" s="11">
        <v>21</v>
      </c>
      <c r="M238" s="11">
        <v>0.75</v>
      </c>
      <c r="N238" s="43" t="s">
        <v>53</v>
      </c>
      <c r="R238" s="43" t="s">
        <v>180</v>
      </c>
    </row>
    <row r="239" spans="2:18" ht="15.75" customHeight="1" x14ac:dyDescent="0.25">
      <c r="B239" s="13"/>
      <c r="F239" s="13"/>
      <c r="G239" s="10">
        <f t="shared" si="13"/>
        <v>2.1</v>
      </c>
      <c r="H239" s="10" t="s">
        <v>29</v>
      </c>
      <c r="I239" s="20">
        <v>0.63218249885471711</v>
      </c>
      <c r="J239" s="20"/>
      <c r="L239" s="11">
        <v>21</v>
      </c>
      <c r="M239" s="11">
        <v>0.75</v>
      </c>
      <c r="N239" s="43" t="s">
        <v>53</v>
      </c>
      <c r="R239" s="43" t="s">
        <v>180</v>
      </c>
    </row>
    <row r="240" spans="2:18" ht="15.75" customHeight="1" x14ac:dyDescent="0.25">
      <c r="B240" s="13"/>
      <c r="F240" s="13"/>
      <c r="G240" s="10">
        <f t="shared" ref="G240:G256" si="14">IF(ISNUMBER(D$19),D$19+0.1,"")</f>
        <v>2.1</v>
      </c>
      <c r="H240" s="10" t="s">
        <v>29</v>
      </c>
      <c r="I240" s="20">
        <v>7.6540656628897794E-2</v>
      </c>
      <c r="J240" s="20"/>
      <c r="L240" s="11">
        <v>21</v>
      </c>
      <c r="M240" s="11">
        <v>0.75</v>
      </c>
      <c r="N240" s="43" t="s">
        <v>53</v>
      </c>
      <c r="R240" s="43" t="s">
        <v>180</v>
      </c>
    </row>
    <row r="241" spans="2:18" ht="15.75" customHeight="1" x14ac:dyDescent="0.25">
      <c r="B241" s="13"/>
      <c r="F241" s="13"/>
      <c r="G241" s="10">
        <f t="shared" si="14"/>
        <v>2.1</v>
      </c>
      <c r="H241" s="10" t="s">
        <v>29</v>
      </c>
      <c r="I241" s="20">
        <v>7.6540656628897794E-2</v>
      </c>
      <c r="J241" s="20"/>
      <c r="L241" s="11">
        <v>21</v>
      </c>
      <c r="M241" s="11">
        <v>0.75</v>
      </c>
      <c r="N241" s="43" t="s">
        <v>53</v>
      </c>
      <c r="R241" s="43" t="s">
        <v>180</v>
      </c>
    </row>
    <row r="242" spans="2:18" ht="15.75" customHeight="1" x14ac:dyDescent="0.25">
      <c r="B242" s="13"/>
      <c r="F242" s="13"/>
      <c r="G242" s="10">
        <f t="shared" si="14"/>
        <v>2.1</v>
      </c>
      <c r="H242" s="10" t="s">
        <v>29</v>
      </c>
      <c r="I242" s="20">
        <v>8.6875450477964744E-2</v>
      </c>
      <c r="J242" s="20"/>
      <c r="L242" s="11">
        <v>21</v>
      </c>
      <c r="M242" s="11">
        <v>0.75</v>
      </c>
      <c r="N242" s="43" t="s">
        <v>53</v>
      </c>
      <c r="R242" s="43" t="s">
        <v>180</v>
      </c>
    </row>
    <row r="243" spans="2:18" ht="15.75" customHeight="1" x14ac:dyDescent="0.25">
      <c r="B243" s="13"/>
      <c r="F243" s="13"/>
      <c r="G243" s="10">
        <f t="shared" si="14"/>
        <v>2.1</v>
      </c>
      <c r="H243" s="10" t="s">
        <v>29</v>
      </c>
      <c r="I243" s="20">
        <v>0.18169379928534343</v>
      </c>
      <c r="J243" s="20"/>
      <c r="L243" s="11">
        <v>21</v>
      </c>
      <c r="M243" s="11">
        <v>0.75</v>
      </c>
      <c r="N243" s="43" t="s">
        <v>53</v>
      </c>
      <c r="R243" s="43" t="s">
        <v>180</v>
      </c>
    </row>
    <row r="244" spans="2:18" ht="15.75" customHeight="1" x14ac:dyDescent="0.25">
      <c r="B244" s="13"/>
      <c r="F244" s="13"/>
      <c r="G244" s="10">
        <f t="shared" si="14"/>
        <v>2.1</v>
      </c>
      <c r="H244" s="10" t="s">
        <v>29</v>
      </c>
      <c r="I244" s="20">
        <v>0.18169379928534343</v>
      </c>
      <c r="J244" s="20"/>
      <c r="L244" s="11">
        <v>21</v>
      </c>
      <c r="M244" s="11">
        <v>0.75</v>
      </c>
      <c r="N244" s="43" t="s">
        <v>53</v>
      </c>
      <c r="R244" s="43" t="s">
        <v>180</v>
      </c>
    </row>
    <row r="245" spans="2:18" ht="15.75" customHeight="1" x14ac:dyDescent="0.25">
      <c r="B245" s="13"/>
      <c r="F245" s="13"/>
      <c r="G245" s="10">
        <f t="shared" si="14"/>
        <v>2.1</v>
      </c>
      <c r="H245" s="10" t="s">
        <v>29</v>
      </c>
      <c r="I245" s="20">
        <v>0.23173405876065112</v>
      </c>
      <c r="J245" s="20"/>
      <c r="L245" s="11">
        <v>21</v>
      </c>
      <c r="M245" s="11">
        <v>0.75</v>
      </c>
      <c r="N245" s="43" t="s">
        <v>53</v>
      </c>
      <c r="R245" s="43" t="s">
        <v>180</v>
      </c>
    </row>
    <row r="246" spans="2:18" ht="15.75" customHeight="1" x14ac:dyDescent="0.25">
      <c r="B246" s="13"/>
      <c r="F246" s="13"/>
      <c r="G246" s="10">
        <f t="shared" si="14"/>
        <v>2.1</v>
      </c>
      <c r="H246" s="10" t="s">
        <v>29</v>
      </c>
      <c r="I246" s="20">
        <v>0.23173405876065112</v>
      </c>
      <c r="J246" s="20"/>
      <c r="L246" s="11">
        <v>21</v>
      </c>
      <c r="M246" s="11">
        <v>0.75</v>
      </c>
      <c r="N246" s="43" t="s">
        <v>53</v>
      </c>
      <c r="R246" s="43" t="s">
        <v>180</v>
      </c>
    </row>
    <row r="247" spans="2:18" ht="15.75" customHeight="1" x14ac:dyDescent="0.25">
      <c r="B247" s="13"/>
      <c r="F247" s="13"/>
      <c r="G247" s="10">
        <f t="shared" si="14"/>
        <v>2.1</v>
      </c>
      <c r="H247" s="10" t="s">
        <v>29</v>
      </c>
      <c r="I247" s="20">
        <v>0.23232977613535716</v>
      </c>
      <c r="J247" s="20"/>
      <c r="L247" s="11">
        <v>21</v>
      </c>
      <c r="M247" s="11">
        <v>0.75</v>
      </c>
      <c r="N247" s="43" t="s">
        <v>53</v>
      </c>
      <c r="R247" s="43" t="s">
        <v>180</v>
      </c>
    </row>
    <row r="248" spans="2:18" ht="15.75" customHeight="1" x14ac:dyDescent="0.25">
      <c r="B248" s="13"/>
      <c r="F248" s="13"/>
      <c r="G248" s="10">
        <f t="shared" si="14"/>
        <v>2.1</v>
      </c>
      <c r="H248" s="10" t="s">
        <v>29</v>
      </c>
      <c r="I248" s="20">
        <v>0.28431965610970283</v>
      </c>
      <c r="J248" s="20"/>
      <c r="L248" s="11">
        <v>21</v>
      </c>
      <c r="M248" s="11">
        <v>0.75</v>
      </c>
      <c r="N248" s="43" t="s">
        <v>53</v>
      </c>
      <c r="R248" s="43" t="s">
        <v>180</v>
      </c>
    </row>
    <row r="249" spans="2:18" ht="15.75" customHeight="1" x14ac:dyDescent="0.25">
      <c r="B249" s="13"/>
      <c r="F249" s="13"/>
      <c r="G249" s="10">
        <f t="shared" si="14"/>
        <v>2.1</v>
      </c>
      <c r="H249" s="10" t="s">
        <v>29</v>
      </c>
      <c r="I249" s="20">
        <v>0.51754842391961642</v>
      </c>
      <c r="J249" s="20"/>
      <c r="L249" s="11">
        <v>21</v>
      </c>
      <c r="M249" s="11">
        <v>0.75</v>
      </c>
      <c r="N249" s="43" t="s">
        <v>53</v>
      </c>
      <c r="R249" s="43" t="s">
        <v>180</v>
      </c>
    </row>
    <row r="250" spans="2:18" ht="15.75" customHeight="1" x14ac:dyDescent="0.25">
      <c r="B250" s="13"/>
      <c r="F250" s="13"/>
      <c r="G250" s="10">
        <f t="shared" si="14"/>
        <v>2.1</v>
      </c>
      <c r="H250" s="10" t="s">
        <v>29</v>
      </c>
      <c r="I250" s="20">
        <v>0.51754842391961642</v>
      </c>
      <c r="J250" s="20"/>
      <c r="L250" s="11">
        <v>21</v>
      </c>
      <c r="M250" s="11">
        <v>0.75</v>
      </c>
      <c r="N250" s="43" t="s">
        <v>53</v>
      </c>
      <c r="R250" s="43" t="s">
        <v>180</v>
      </c>
    </row>
    <row r="251" spans="2:18" ht="15.75" customHeight="1" x14ac:dyDescent="0.25">
      <c r="B251" s="13"/>
      <c r="F251" s="13"/>
      <c r="G251" s="10">
        <f t="shared" si="14"/>
        <v>2.1</v>
      </c>
      <c r="H251" s="10" t="s">
        <v>29</v>
      </c>
      <c r="I251" s="20">
        <v>0.54020734660843539</v>
      </c>
      <c r="J251" s="20"/>
      <c r="L251" s="11">
        <v>21</v>
      </c>
      <c r="M251" s="11">
        <v>0.75</v>
      </c>
      <c r="N251" s="43" t="s">
        <v>53</v>
      </c>
      <c r="R251" s="43" t="s">
        <v>180</v>
      </c>
    </row>
    <row r="252" spans="2:18" ht="15.75" customHeight="1" x14ac:dyDescent="0.25">
      <c r="B252" s="13"/>
      <c r="F252" s="13"/>
      <c r="G252" s="10">
        <f t="shared" si="14"/>
        <v>2.1</v>
      </c>
      <c r="H252" s="10" t="s">
        <v>29</v>
      </c>
      <c r="I252" s="20">
        <v>0.5410196884830345</v>
      </c>
      <c r="J252" s="20"/>
      <c r="L252" s="11">
        <v>21</v>
      </c>
      <c r="M252" s="11">
        <v>0.75</v>
      </c>
      <c r="N252" s="43" t="s">
        <v>53</v>
      </c>
      <c r="R252" s="43" t="s">
        <v>180</v>
      </c>
    </row>
    <row r="253" spans="2:18" ht="15.75" customHeight="1" x14ac:dyDescent="0.25">
      <c r="B253" s="13"/>
      <c r="F253" s="13"/>
      <c r="G253" s="10">
        <f t="shared" si="14"/>
        <v>2.1</v>
      </c>
      <c r="H253" s="10" t="s">
        <v>29</v>
      </c>
      <c r="I253" s="20">
        <v>0.62821104969000996</v>
      </c>
      <c r="J253" s="20"/>
      <c r="L253" s="11">
        <v>21</v>
      </c>
      <c r="M253" s="11">
        <v>0.75</v>
      </c>
      <c r="N253" s="43" t="s">
        <v>53</v>
      </c>
      <c r="R253" s="43" t="s">
        <v>180</v>
      </c>
    </row>
    <row r="254" spans="2:18" ht="15.75" customHeight="1" x14ac:dyDescent="0.25">
      <c r="B254" s="13"/>
      <c r="F254" s="13"/>
      <c r="G254" s="10">
        <f t="shared" si="14"/>
        <v>2.1</v>
      </c>
      <c r="H254" s="10" t="s">
        <v>29</v>
      </c>
      <c r="I254" s="20">
        <v>0.63167704168829963</v>
      </c>
      <c r="J254" s="20"/>
      <c r="L254" s="11">
        <v>21</v>
      </c>
      <c r="M254" s="11">
        <v>0.75</v>
      </c>
      <c r="N254" s="43" t="s">
        <v>53</v>
      </c>
      <c r="R254" s="43" t="s">
        <v>180</v>
      </c>
    </row>
    <row r="255" spans="2:18" ht="15.75" customHeight="1" x14ac:dyDescent="0.25">
      <c r="B255" s="13"/>
      <c r="F255" s="13"/>
      <c r="G255" s="10">
        <f t="shared" si="14"/>
        <v>2.1</v>
      </c>
      <c r="H255" s="10" t="s">
        <v>29</v>
      </c>
      <c r="I255" s="20">
        <v>0.63167704168829963</v>
      </c>
      <c r="J255" s="20"/>
      <c r="L255" s="11">
        <v>21</v>
      </c>
      <c r="M255" s="11">
        <v>0.75</v>
      </c>
      <c r="N255" s="43" t="s">
        <v>53</v>
      </c>
      <c r="R255" s="43" t="s">
        <v>180</v>
      </c>
    </row>
    <row r="256" spans="2:18" ht="15.75" customHeight="1" x14ac:dyDescent="0.25">
      <c r="B256" s="13"/>
      <c r="F256" s="13"/>
      <c r="G256" s="10">
        <f t="shared" si="14"/>
        <v>2.1</v>
      </c>
      <c r="H256" s="10" t="s">
        <v>29</v>
      </c>
      <c r="I256" s="20">
        <v>0.63218249885471711</v>
      </c>
      <c r="J256" s="20"/>
      <c r="L256" s="11">
        <v>21</v>
      </c>
      <c r="M256" s="11">
        <v>0.75</v>
      </c>
      <c r="N256" s="43" t="s">
        <v>53</v>
      </c>
      <c r="R256" s="43" t="s">
        <v>180</v>
      </c>
    </row>
    <row r="257" spans="2:18" ht="15.75" customHeight="1" x14ac:dyDescent="0.25">
      <c r="B257" s="13"/>
      <c r="F257" s="13"/>
      <c r="G257" s="10">
        <f>IF(ISNUMBER(D$22),D$22-0.1,"")</f>
        <v>0.9</v>
      </c>
      <c r="H257" s="10" t="s">
        <v>29</v>
      </c>
      <c r="I257" s="20">
        <v>0.1213450203096845</v>
      </c>
      <c r="J257" s="20"/>
      <c r="L257" s="11">
        <v>21</v>
      </c>
      <c r="M257" s="11">
        <v>0.75</v>
      </c>
      <c r="N257" s="43" t="s">
        <v>134</v>
      </c>
      <c r="R257" s="43" t="s">
        <v>181</v>
      </c>
    </row>
    <row r="258" spans="2:18" ht="15.75" customHeight="1" x14ac:dyDescent="0.25">
      <c r="B258" s="13"/>
      <c r="F258" s="13"/>
      <c r="G258" s="10">
        <f t="shared" ref="G258:G276" si="15">IF(ISNUMBER(D$22),D$22-0.1,"")</f>
        <v>0.9</v>
      </c>
      <c r="H258" s="10" t="s">
        <v>29</v>
      </c>
      <c r="I258" s="20">
        <v>0.2466655346180863</v>
      </c>
      <c r="J258" s="20"/>
      <c r="L258" s="11">
        <v>21</v>
      </c>
      <c r="M258" s="11">
        <v>0.75</v>
      </c>
      <c r="N258" s="43" t="s">
        <v>134</v>
      </c>
      <c r="R258" s="43" t="s">
        <v>181</v>
      </c>
    </row>
    <row r="259" spans="2:18" ht="15.75" customHeight="1" x14ac:dyDescent="0.25">
      <c r="B259" s="13"/>
      <c r="F259" s="13"/>
      <c r="G259" s="10">
        <f t="shared" si="15"/>
        <v>0.9</v>
      </c>
      <c r="H259" s="10" t="s">
        <v>29</v>
      </c>
      <c r="I259" s="20">
        <v>0.2466655346180863</v>
      </c>
      <c r="J259" s="20"/>
      <c r="L259" s="11">
        <v>21</v>
      </c>
      <c r="M259" s="11">
        <v>0.75</v>
      </c>
      <c r="N259" s="43" t="s">
        <v>134</v>
      </c>
      <c r="R259" s="43" t="s">
        <v>181</v>
      </c>
    </row>
    <row r="260" spans="2:18" ht="15.75" customHeight="1" x14ac:dyDescent="0.25">
      <c r="B260" s="13"/>
      <c r="F260" s="13"/>
      <c r="G260" s="10">
        <f t="shared" si="15"/>
        <v>0.9</v>
      </c>
      <c r="H260" s="10" t="s">
        <v>29</v>
      </c>
      <c r="I260" s="20">
        <v>0.26553526310967224</v>
      </c>
      <c r="J260" s="20"/>
      <c r="L260" s="11">
        <v>21</v>
      </c>
      <c r="M260" s="11">
        <v>0.75</v>
      </c>
      <c r="N260" s="43" t="s">
        <v>134</v>
      </c>
      <c r="R260" s="43" t="s">
        <v>181</v>
      </c>
    </row>
    <row r="261" spans="2:18" ht="15.75" customHeight="1" x14ac:dyDescent="0.25">
      <c r="B261" s="13"/>
      <c r="F261" s="13"/>
      <c r="G261" s="10">
        <f t="shared" si="15"/>
        <v>0.9</v>
      </c>
      <c r="H261" s="10" t="s">
        <v>29</v>
      </c>
      <c r="I261" s="20">
        <v>0.32367917417463266</v>
      </c>
      <c r="J261" s="20"/>
      <c r="L261" s="11">
        <v>21</v>
      </c>
      <c r="M261" s="11">
        <v>0.75</v>
      </c>
      <c r="N261" s="43" t="s">
        <v>134</v>
      </c>
      <c r="R261" s="43" t="s">
        <v>181</v>
      </c>
    </row>
    <row r="262" spans="2:18" ht="15.75" customHeight="1" x14ac:dyDescent="0.25">
      <c r="B262" s="13"/>
      <c r="F262" s="13"/>
      <c r="G262" s="10">
        <f t="shared" si="15"/>
        <v>0.9</v>
      </c>
      <c r="H262" s="10" t="s">
        <v>29</v>
      </c>
      <c r="I262" s="20">
        <v>0.32367917417463266</v>
      </c>
      <c r="J262" s="20"/>
      <c r="L262" s="11">
        <v>21</v>
      </c>
      <c r="M262" s="11">
        <v>0.75</v>
      </c>
      <c r="N262" s="43" t="s">
        <v>134</v>
      </c>
      <c r="R262" s="43" t="s">
        <v>181</v>
      </c>
    </row>
    <row r="263" spans="2:18" ht="15.75" customHeight="1" x14ac:dyDescent="0.25">
      <c r="B263" s="13"/>
      <c r="F263" s="13"/>
      <c r="G263" s="10">
        <f t="shared" si="15"/>
        <v>0.9</v>
      </c>
      <c r="H263" s="10" t="s">
        <v>29</v>
      </c>
      <c r="I263" s="20">
        <v>0.50874766514980285</v>
      </c>
      <c r="J263" s="20"/>
      <c r="L263" s="11">
        <v>21</v>
      </c>
      <c r="M263" s="11">
        <v>0.75</v>
      </c>
      <c r="N263" s="43" t="s">
        <v>134</v>
      </c>
      <c r="R263" s="43" t="s">
        <v>181</v>
      </c>
    </row>
    <row r="264" spans="2:18" ht="15.75" customHeight="1" x14ac:dyDescent="0.25">
      <c r="B264" s="13"/>
      <c r="F264" s="13"/>
      <c r="G264" s="10">
        <f t="shared" si="15"/>
        <v>0.9</v>
      </c>
      <c r="H264" s="10" t="s">
        <v>29</v>
      </c>
      <c r="I264" s="20">
        <v>0.50874766514980285</v>
      </c>
      <c r="J264" s="20"/>
      <c r="L264" s="11">
        <v>21</v>
      </c>
      <c r="M264" s="11">
        <v>0.75</v>
      </c>
      <c r="N264" s="43" t="s">
        <v>134</v>
      </c>
      <c r="R264" s="43" t="s">
        <v>181</v>
      </c>
    </row>
    <row r="265" spans="2:18" ht="15.75" customHeight="1" x14ac:dyDescent="0.25">
      <c r="B265" s="13"/>
      <c r="F265" s="13"/>
      <c r="G265" s="10">
        <f t="shared" si="15"/>
        <v>0.9</v>
      </c>
      <c r="H265" s="10" t="s">
        <v>29</v>
      </c>
      <c r="I265" s="20">
        <v>0.56338759429496377</v>
      </c>
      <c r="J265" s="20"/>
      <c r="L265" s="11">
        <v>21</v>
      </c>
      <c r="M265" s="11">
        <v>0.75</v>
      </c>
      <c r="N265" s="43" t="s">
        <v>134</v>
      </c>
      <c r="R265" s="43" t="s">
        <v>181</v>
      </c>
    </row>
    <row r="266" spans="2:18" ht="15.75" customHeight="1" x14ac:dyDescent="0.25">
      <c r="B266" s="13"/>
      <c r="F266" s="13"/>
      <c r="G266" s="10">
        <f t="shared" si="15"/>
        <v>0.9</v>
      </c>
      <c r="H266" s="10" t="s">
        <v>29</v>
      </c>
      <c r="I266" s="20">
        <v>0.66265475490944625</v>
      </c>
      <c r="J266" s="20"/>
      <c r="L266" s="11">
        <v>21</v>
      </c>
      <c r="M266" s="11">
        <v>0.75</v>
      </c>
      <c r="N266" s="43" t="s">
        <v>134</v>
      </c>
      <c r="R266" s="43" t="s">
        <v>181</v>
      </c>
    </row>
    <row r="267" spans="2:18" ht="15.75" customHeight="1" x14ac:dyDescent="0.25">
      <c r="B267" s="13"/>
      <c r="F267" s="13"/>
      <c r="G267" s="10">
        <f t="shared" si="15"/>
        <v>0.9</v>
      </c>
      <c r="H267" s="10" t="s">
        <v>29</v>
      </c>
      <c r="I267" s="20">
        <v>0.66265475490944625</v>
      </c>
      <c r="J267" s="20"/>
      <c r="L267" s="11">
        <v>21</v>
      </c>
      <c r="M267" s="11">
        <v>0.75</v>
      </c>
      <c r="N267" s="43" t="s">
        <v>134</v>
      </c>
      <c r="R267" s="43" t="s">
        <v>181</v>
      </c>
    </row>
    <row r="268" spans="2:18" ht="15.75" customHeight="1" x14ac:dyDescent="0.25">
      <c r="B268" s="13"/>
      <c r="F268" s="13"/>
      <c r="G268" s="10">
        <f t="shared" si="15"/>
        <v>0.9</v>
      </c>
      <c r="H268" s="10" t="s">
        <v>29</v>
      </c>
      <c r="I268" s="10">
        <v>0.69166661576520161</v>
      </c>
      <c r="J268" s="20"/>
      <c r="L268" s="11">
        <v>21</v>
      </c>
      <c r="M268" s="11">
        <v>0.75</v>
      </c>
      <c r="N268" s="43" t="s">
        <v>134</v>
      </c>
      <c r="R268" s="43" t="s">
        <v>181</v>
      </c>
    </row>
    <row r="269" spans="2:18" ht="15.75" customHeight="1" x14ac:dyDescent="0.25">
      <c r="B269" s="13"/>
      <c r="F269" s="13"/>
      <c r="G269" s="10">
        <f t="shared" si="15"/>
        <v>0.9</v>
      </c>
      <c r="H269" s="10" t="s">
        <v>29</v>
      </c>
      <c r="I269" s="10">
        <v>0.69270671593928457</v>
      </c>
      <c r="J269" s="20"/>
      <c r="L269" s="11">
        <v>21</v>
      </c>
      <c r="M269" s="11">
        <v>0.75</v>
      </c>
      <c r="N269" s="43" t="s">
        <v>134</v>
      </c>
      <c r="R269" s="43" t="s">
        <v>181</v>
      </c>
    </row>
    <row r="270" spans="2:18" ht="15.75" customHeight="1" x14ac:dyDescent="0.25">
      <c r="B270" s="13"/>
      <c r="F270" s="13"/>
      <c r="G270" s="10">
        <f t="shared" si="15"/>
        <v>0.9</v>
      </c>
      <c r="H270" s="10" t="s">
        <v>29</v>
      </c>
      <c r="I270" s="10">
        <v>0.694162856183001</v>
      </c>
      <c r="J270" s="20"/>
      <c r="L270" s="11">
        <v>21</v>
      </c>
      <c r="M270" s="11">
        <v>0.75</v>
      </c>
      <c r="N270" s="43" t="s">
        <v>134</v>
      </c>
      <c r="R270" s="43" t="s">
        <v>181</v>
      </c>
    </row>
    <row r="271" spans="2:18" ht="15.75" customHeight="1" x14ac:dyDescent="0.25">
      <c r="B271" s="13"/>
      <c r="F271" s="13"/>
      <c r="G271" s="10">
        <f t="shared" si="15"/>
        <v>0.9</v>
      </c>
      <c r="H271" s="10" t="s">
        <v>29</v>
      </c>
      <c r="I271" s="10">
        <v>0.694162856183001</v>
      </c>
      <c r="J271" s="20"/>
      <c r="L271" s="11">
        <v>21</v>
      </c>
      <c r="M271" s="11">
        <v>0.75</v>
      </c>
      <c r="N271" s="43" t="s">
        <v>134</v>
      </c>
      <c r="R271" s="43" t="s">
        <v>181</v>
      </c>
    </row>
    <row r="272" spans="2:18" ht="15.75" customHeight="1" x14ac:dyDescent="0.25">
      <c r="B272" s="13"/>
      <c r="F272" s="13"/>
      <c r="G272" s="10">
        <f t="shared" si="15"/>
        <v>0.9</v>
      </c>
      <c r="H272" s="10" t="s">
        <v>29</v>
      </c>
      <c r="I272" s="10">
        <v>0.80399743456616668</v>
      </c>
      <c r="J272" s="20"/>
      <c r="L272" s="11">
        <v>21</v>
      </c>
      <c r="M272" s="11">
        <v>0.75</v>
      </c>
      <c r="N272" s="43" t="s">
        <v>134</v>
      </c>
      <c r="R272" s="43" t="s">
        <v>181</v>
      </c>
    </row>
    <row r="273" spans="2:18" ht="15.75" customHeight="1" x14ac:dyDescent="0.25">
      <c r="B273" s="13"/>
      <c r="F273" s="13"/>
      <c r="G273" s="10">
        <f t="shared" si="15"/>
        <v>0.9</v>
      </c>
      <c r="H273" s="10" t="s">
        <v>29</v>
      </c>
      <c r="I273" s="10">
        <v>0.8043441346241943</v>
      </c>
      <c r="J273" s="20"/>
      <c r="L273" s="11">
        <v>21</v>
      </c>
      <c r="M273" s="11">
        <v>0.75</v>
      </c>
      <c r="N273" s="43" t="s">
        <v>134</v>
      </c>
      <c r="R273" s="43" t="s">
        <v>181</v>
      </c>
    </row>
    <row r="274" spans="2:18" ht="15.75" customHeight="1" x14ac:dyDescent="0.25">
      <c r="B274" s="13"/>
      <c r="F274" s="13"/>
      <c r="G274" s="10">
        <f t="shared" si="15"/>
        <v>0.9</v>
      </c>
      <c r="H274" s="10" t="s">
        <v>29</v>
      </c>
      <c r="I274" s="10">
        <v>0.80878189536694856</v>
      </c>
      <c r="J274" s="20"/>
      <c r="L274" s="11">
        <v>21</v>
      </c>
      <c r="M274" s="11">
        <v>0.75</v>
      </c>
      <c r="N274" s="43" t="s">
        <v>134</v>
      </c>
      <c r="R274" s="43" t="s">
        <v>181</v>
      </c>
    </row>
    <row r="275" spans="2:18" ht="15.75" customHeight="1" x14ac:dyDescent="0.25">
      <c r="B275" s="13"/>
      <c r="F275" s="13"/>
      <c r="G275" s="10">
        <f t="shared" si="15"/>
        <v>0.9</v>
      </c>
      <c r="H275" s="10" t="s">
        <v>29</v>
      </c>
      <c r="I275" s="10">
        <v>0.80878189536694856</v>
      </c>
      <c r="J275" s="20"/>
      <c r="L275" s="11">
        <v>21</v>
      </c>
      <c r="M275" s="11">
        <v>0.75</v>
      </c>
      <c r="N275" s="43" t="s">
        <v>134</v>
      </c>
      <c r="R275" s="43" t="s">
        <v>181</v>
      </c>
    </row>
    <row r="276" spans="2:18" ht="15.75" customHeight="1" x14ac:dyDescent="0.25">
      <c r="B276" s="13"/>
      <c r="F276" s="13"/>
      <c r="G276" s="10">
        <f t="shared" si="15"/>
        <v>0.9</v>
      </c>
      <c r="H276" s="10" t="s">
        <v>29</v>
      </c>
      <c r="I276" s="10">
        <v>0.80942906880860033</v>
      </c>
      <c r="J276" s="20"/>
      <c r="L276" s="11">
        <v>21</v>
      </c>
      <c r="M276" s="11">
        <v>0.75</v>
      </c>
      <c r="N276" s="43" t="s">
        <v>134</v>
      </c>
      <c r="R276" s="43" t="s">
        <v>181</v>
      </c>
    </row>
    <row r="277" spans="2:18" ht="15.75" customHeight="1" x14ac:dyDescent="0.25">
      <c r="B277" s="13"/>
      <c r="F277" s="13"/>
      <c r="G277" s="10">
        <f t="shared" ref="G277:G293" si="16">IF(ISNUMBER(D$22),D$22-0.1,"")</f>
        <v>0.9</v>
      </c>
      <c r="H277" s="10" t="s">
        <v>29</v>
      </c>
      <c r="I277" s="10">
        <v>9.800054973582141E-2</v>
      </c>
      <c r="J277" s="20"/>
      <c r="L277" s="11">
        <v>21</v>
      </c>
      <c r="M277" s="11">
        <v>0.75</v>
      </c>
      <c r="N277" s="43" t="s">
        <v>134</v>
      </c>
      <c r="R277" s="43" t="s">
        <v>181</v>
      </c>
    </row>
    <row r="278" spans="2:18" ht="15.75" customHeight="1" x14ac:dyDescent="0.25">
      <c r="B278" s="13"/>
      <c r="F278" s="13"/>
      <c r="G278" s="10">
        <f t="shared" si="16"/>
        <v>0.9</v>
      </c>
      <c r="H278" s="10" t="s">
        <v>29</v>
      </c>
      <c r="I278" s="10">
        <v>9.800054973582141E-2</v>
      </c>
      <c r="J278" s="20"/>
      <c r="L278" s="11">
        <v>21</v>
      </c>
      <c r="M278" s="11">
        <v>0.75</v>
      </c>
      <c r="N278" s="43" t="s">
        <v>134</v>
      </c>
      <c r="R278" s="43" t="s">
        <v>181</v>
      </c>
    </row>
    <row r="279" spans="2:18" ht="15.75" customHeight="1" x14ac:dyDescent="0.25">
      <c r="B279" s="13"/>
      <c r="F279" s="13"/>
      <c r="G279" s="10">
        <f t="shared" si="16"/>
        <v>0.9</v>
      </c>
      <c r="H279" s="10" t="s">
        <v>29</v>
      </c>
      <c r="I279" s="10">
        <v>0.11123293528387745</v>
      </c>
      <c r="J279" s="20"/>
      <c r="L279" s="11">
        <v>21</v>
      </c>
      <c r="M279" s="11">
        <v>0.75</v>
      </c>
      <c r="N279" s="43" t="s">
        <v>134</v>
      </c>
      <c r="R279" s="43" t="s">
        <v>181</v>
      </c>
    </row>
    <row r="280" spans="2:18" ht="15.75" customHeight="1" x14ac:dyDescent="0.25">
      <c r="B280" s="13"/>
      <c r="F280" s="13"/>
      <c r="G280" s="10">
        <f t="shared" si="16"/>
        <v>0.9</v>
      </c>
      <c r="H280" s="10" t="s">
        <v>29</v>
      </c>
      <c r="I280" s="10">
        <v>0.23263573893656656</v>
      </c>
      <c r="J280" s="20"/>
      <c r="L280" s="11">
        <v>21</v>
      </c>
      <c r="M280" s="11">
        <v>0.75</v>
      </c>
      <c r="N280" s="43" t="s">
        <v>134</v>
      </c>
      <c r="R280" s="43" t="s">
        <v>181</v>
      </c>
    </row>
    <row r="281" spans="2:18" ht="15.75" customHeight="1" x14ac:dyDescent="0.25">
      <c r="B281" s="13"/>
      <c r="F281" s="13"/>
      <c r="G281" s="10">
        <f t="shared" si="16"/>
        <v>0.9</v>
      </c>
      <c r="H281" s="10" t="s">
        <v>29</v>
      </c>
      <c r="I281" s="10">
        <v>0.23263573893656656</v>
      </c>
      <c r="J281" s="20"/>
      <c r="L281" s="11">
        <v>21</v>
      </c>
      <c r="M281" s="11">
        <v>0.75</v>
      </c>
      <c r="N281" s="43" t="s">
        <v>134</v>
      </c>
      <c r="R281" s="43" t="s">
        <v>181</v>
      </c>
    </row>
    <row r="282" spans="2:18" ht="15.75" customHeight="1" x14ac:dyDescent="0.25">
      <c r="B282" s="13"/>
      <c r="F282" s="13"/>
      <c r="G282" s="10">
        <f t="shared" si="16"/>
        <v>0.9</v>
      </c>
      <c r="H282" s="10" t="s">
        <v>29</v>
      </c>
      <c r="I282" s="10">
        <v>0.29670590966007998</v>
      </c>
      <c r="J282" s="20"/>
      <c r="L282" s="11">
        <v>21</v>
      </c>
      <c r="M282" s="11">
        <v>0.75</v>
      </c>
      <c r="N282" s="43" t="s">
        <v>134</v>
      </c>
      <c r="R282" s="43" t="s">
        <v>181</v>
      </c>
    </row>
    <row r="283" spans="2:18" ht="15.75" customHeight="1" x14ac:dyDescent="0.25">
      <c r="B283" s="13"/>
      <c r="F283" s="13"/>
      <c r="G283" s="10">
        <f t="shared" si="16"/>
        <v>0.9</v>
      </c>
      <c r="H283" s="10" t="s">
        <v>29</v>
      </c>
      <c r="I283" s="10">
        <v>0.29670590966007998</v>
      </c>
      <c r="J283" s="20"/>
      <c r="L283" s="11">
        <v>21</v>
      </c>
      <c r="M283" s="11">
        <v>0.75</v>
      </c>
      <c r="N283" s="43" t="s">
        <v>134</v>
      </c>
      <c r="R283" s="43" t="s">
        <v>181</v>
      </c>
    </row>
    <row r="284" spans="2:18" ht="15.75" customHeight="1" x14ac:dyDescent="0.25">
      <c r="B284" s="13"/>
      <c r="F284" s="13"/>
      <c r="G284" s="10">
        <f t="shared" si="16"/>
        <v>0.9</v>
      </c>
      <c r="H284" s="10" t="s">
        <v>29</v>
      </c>
      <c r="I284" s="10">
        <v>0.29746864978774085</v>
      </c>
      <c r="J284" s="20"/>
      <c r="L284" s="11">
        <v>21</v>
      </c>
      <c r="M284" s="11">
        <v>0.75</v>
      </c>
      <c r="N284" s="43" t="s">
        <v>134</v>
      </c>
      <c r="R284" s="43" t="s">
        <v>181</v>
      </c>
    </row>
    <row r="285" spans="2:18" ht="15.75" customHeight="1" x14ac:dyDescent="0.25">
      <c r="B285" s="13"/>
      <c r="F285" s="13"/>
      <c r="G285" s="10">
        <f t="shared" si="16"/>
        <v>0.9</v>
      </c>
      <c r="H285" s="10" t="s">
        <v>29</v>
      </c>
      <c r="I285" s="10">
        <v>0.36403506092905352</v>
      </c>
      <c r="J285" s="20"/>
      <c r="L285" s="11">
        <v>21</v>
      </c>
      <c r="M285" s="11">
        <v>0.75</v>
      </c>
      <c r="N285" s="43" t="s">
        <v>134</v>
      </c>
      <c r="R285" s="43" t="s">
        <v>181</v>
      </c>
    </row>
    <row r="286" spans="2:18" ht="15.75" customHeight="1" x14ac:dyDescent="0.25">
      <c r="B286" s="13"/>
      <c r="F286" s="13"/>
      <c r="G286" s="10">
        <f t="shared" si="16"/>
        <v>0.9</v>
      </c>
      <c r="H286" s="10" t="s">
        <v>29</v>
      </c>
      <c r="I286" s="10">
        <v>0.66265475490944625</v>
      </c>
      <c r="J286" s="20"/>
      <c r="L286" s="11">
        <v>21</v>
      </c>
      <c r="M286" s="11">
        <v>0.75</v>
      </c>
      <c r="N286" s="43" t="s">
        <v>134</v>
      </c>
      <c r="R286" s="43" t="s">
        <v>181</v>
      </c>
    </row>
    <row r="287" spans="2:18" ht="15.75" customHeight="1" x14ac:dyDescent="0.25">
      <c r="B287" s="13"/>
      <c r="F287" s="13"/>
      <c r="G287" s="10">
        <f t="shared" si="16"/>
        <v>0.9</v>
      </c>
      <c r="H287" s="10" t="s">
        <v>29</v>
      </c>
      <c r="I287" s="10">
        <v>0.66265475490944625</v>
      </c>
      <c r="J287" s="20"/>
      <c r="L287" s="11">
        <v>21</v>
      </c>
      <c r="M287" s="11">
        <v>0.75</v>
      </c>
      <c r="N287" s="43" t="s">
        <v>134</v>
      </c>
      <c r="R287" s="43" t="s">
        <v>181</v>
      </c>
    </row>
    <row r="288" spans="2:18" ht="15.75" customHeight="1" x14ac:dyDescent="0.25">
      <c r="B288" s="13"/>
      <c r="F288" s="13"/>
      <c r="G288" s="10">
        <f t="shared" si="16"/>
        <v>0.9</v>
      </c>
      <c r="H288" s="10" t="s">
        <v>29</v>
      </c>
      <c r="I288" s="10">
        <v>0.69166661576520161</v>
      </c>
      <c r="J288" s="20"/>
      <c r="L288" s="11">
        <v>21</v>
      </c>
      <c r="M288" s="11">
        <v>0.75</v>
      </c>
      <c r="N288" s="43" t="s">
        <v>134</v>
      </c>
      <c r="R288" s="43" t="s">
        <v>181</v>
      </c>
    </row>
    <row r="289" spans="2:18" ht="15.75" customHeight="1" x14ac:dyDescent="0.25">
      <c r="B289" s="13"/>
      <c r="F289" s="13"/>
      <c r="G289" s="10">
        <f t="shared" si="16"/>
        <v>0.9</v>
      </c>
      <c r="H289" s="10" t="s">
        <v>29</v>
      </c>
      <c r="I289" s="10">
        <v>0.69270671593928457</v>
      </c>
      <c r="J289" s="20"/>
      <c r="L289" s="11">
        <v>21</v>
      </c>
      <c r="M289" s="11">
        <v>0.75</v>
      </c>
      <c r="N289" s="43" t="s">
        <v>134</v>
      </c>
      <c r="R289" s="43" t="s">
        <v>181</v>
      </c>
    </row>
    <row r="290" spans="2:18" ht="15.75" customHeight="1" x14ac:dyDescent="0.25">
      <c r="B290" s="13"/>
      <c r="F290" s="13"/>
      <c r="G290" s="10">
        <f t="shared" si="16"/>
        <v>0.9</v>
      </c>
      <c r="H290" s="10" t="s">
        <v>29</v>
      </c>
      <c r="I290" s="10">
        <v>0.8043441346241943</v>
      </c>
      <c r="J290" s="20"/>
      <c r="L290" s="11">
        <v>21</v>
      </c>
      <c r="M290" s="11">
        <v>0.75</v>
      </c>
      <c r="N290" s="43" t="s">
        <v>134</v>
      </c>
      <c r="R290" s="43" t="s">
        <v>181</v>
      </c>
    </row>
    <row r="291" spans="2:18" ht="15.75" customHeight="1" x14ac:dyDescent="0.25">
      <c r="B291" s="13"/>
      <c r="F291" s="13"/>
      <c r="G291" s="10">
        <f t="shared" si="16"/>
        <v>0.9</v>
      </c>
      <c r="H291" s="10" t="s">
        <v>29</v>
      </c>
      <c r="I291" s="10">
        <v>0.80878189536694856</v>
      </c>
      <c r="J291" s="20"/>
      <c r="L291" s="11">
        <v>21</v>
      </c>
      <c r="M291" s="11">
        <v>0.75</v>
      </c>
      <c r="N291" s="43" t="s">
        <v>134</v>
      </c>
      <c r="R291" s="43" t="s">
        <v>181</v>
      </c>
    </row>
    <row r="292" spans="2:18" ht="15.75" customHeight="1" x14ac:dyDescent="0.25">
      <c r="B292" s="13"/>
      <c r="F292" s="13"/>
      <c r="G292" s="10">
        <f t="shared" si="16"/>
        <v>0.9</v>
      </c>
      <c r="H292" s="10" t="s">
        <v>29</v>
      </c>
      <c r="I292" s="10">
        <v>0.80878189536694856</v>
      </c>
      <c r="J292" s="20"/>
      <c r="L292" s="11">
        <v>21</v>
      </c>
      <c r="M292" s="11">
        <v>0.75</v>
      </c>
      <c r="N292" s="43" t="s">
        <v>134</v>
      </c>
      <c r="R292" s="43" t="s">
        <v>181</v>
      </c>
    </row>
    <row r="293" spans="2:18" ht="15.75" customHeight="1" x14ac:dyDescent="0.25">
      <c r="B293" s="13"/>
      <c r="F293" s="13"/>
      <c r="G293" s="10">
        <f t="shared" si="16"/>
        <v>0.9</v>
      </c>
      <c r="H293" s="10" t="s">
        <v>29</v>
      </c>
      <c r="I293" s="10">
        <v>0.80942906880860033</v>
      </c>
      <c r="J293" s="20"/>
      <c r="L293" s="11">
        <v>21</v>
      </c>
      <c r="M293" s="11">
        <v>0.75</v>
      </c>
      <c r="N293" s="43" t="s">
        <v>134</v>
      </c>
      <c r="R293" s="43" t="s">
        <v>181</v>
      </c>
    </row>
    <row r="294" spans="2:18" ht="15.75" customHeight="1" x14ac:dyDescent="0.25">
      <c r="B294" s="13"/>
      <c r="F294" s="13"/>
      <c r="G294" s="10">
        <f>IF(ISNUMBER(D$22),D$22,"")</f>
        <v>1</v>
      </c>
      <c r="H294" s="10" t="s">
        <v>29</v>
      </c>
      <c r="I294" s="10">
        <v>9.9745606694560646E-2</v>
      </c>
      <c r="J294" s="20"/>
      <c r="L294" s="11">
        <v>21</v>
      </c>
      <c r="M294" s="11">
        <v>0.75</v>
      </c>
      <c r="N294" s="43" t="s">
        <v>134</v>
      </c>
      <c r="R294" s="43" t="s">
        <v>182</v>
      </c>
    </row>
    <row r="295" spans="2:18" ht="15.75" customHeight="1" x14ac:dyDescent="0.25">
      <c r="B295" s="13"/>
      <c r="F295" s="13"/>
      <c r="G295" s="10">
        <f t="shared" ref="G295:G313" si="17">IF(ISNUMBER(D$22),D$22,"")</f>
        <v>1</v>
      </c>
      <c r="H295" s="10" t="s">
        <v>29</v>
      </c>
      <c r="I295" s="10">
        <v>0.20275906945606692</v>
      </c>
      <c r="J295" s="20"/>
      <c r="L295" s="11">
        <v>21</v>
      </c>
      <c r="M295" s="11">
        <v>0.75</v>
      </c>
      <c r="N295" s="43" t="s">
        <v>134</v>
      </c>
      <c r="R295" s="43" t="s">
        <v>182</v>
      </c>
    </row>
    <row r="296" spans="2:18" ht="15.75" customHeight="1" x14ac:dyDescent="0.25">
      <c r="B296" s="13"/>
      <c r="F296" s="13"/>
      <c r="G296" s="10">
        <f t="shared" si="17"/>
        <v>1</v>
      </c>
      <c r="H296" s="10" t="s">
        <v>29</v>
      </c>
      <c r="I296" s="10">
        <v>0.20275906945606692</v>
      </c>
      <c r="J296" s="20"/>
      <c r="L296" s="11">
        <v>21</v>
      </c>
      <c r="M296" s="11">
        <v>0.75</v>
      </c>
      <c r="N296" s="43" t="s">
        <v>134</v>
      </c>
      <c r="R296" s="43" t="s">
        <v>182</v>
      </c>
    </row>
    <row r="297" spans="2:18" ht="15.75" customHeight="1" x14ac:dyDescent="0.25">
      <c r="B297" s="13"/>
      <c r="F297" s="13"/>
      <c r="G297" s="10">
        <f t="shared" si="17"/>
        <v>1</v>
      </c>
      <c r="H297" s="10" t="s">
        <v>29</v>
      </c>
      <c r="I297" s="10">
        <v>0.21826998627615057</v>
      </c>
      <c r="J297" s="20"/>
      <c r="L297" s="11">
        <v>21</v>
      </c>
      <c r="M297" s="11">
        <v>0.75</v>
      </c>
      <c r="N297" s="43" t="s">
        <v>134</v>
      </c>
      <c r="R297" s="43" t="s">
        <v>182</v>
      </c>
    </row>
    <row r="298" spans="2:18" ht="15.75" customHeight="1" x14ac:dyDescent="0.25">
      <c r="B298" s="13"/>
      <c r="F298" s="13"/>
      <c r="G298" s="10">
        <f t="shared" si="17"/>
        <v>1</v>
      </c>
      <c r="H298" s="10" t="s">
        <v>29</v>
      </c>
      <c r="I298" s="10">
        <v>0.26606428117154801</v>
      </c>
      <c r="J298" s="20"/>
      <c r="L298" s="11">
        <v>21</v>
      </c>
      <c r="M298" s="11">
        <v>0.75</v>
      </c>
      <c r="N298" s="43" t="s">
        <v>134</v>
      </c>
      <c r="R298" s="43" t="s">
        <v>182</v>
      </c>
    </row>
    <row r="299" spans="2:18" ht="15.75" customHeight="1" x14ac:dyDescent="0.25">
      <c r="B299" s="13"/>
      <c r="F299" s="13"/>
      <c r="G299" s="10">
        <f t="shared" si="17"/>
        <v>1</v>
      </c>
      <c r="H299" s="10" t="s">
        <v>29</v>
      </c>
      <c r="I299" s="10">
        <v>0.26606428117154801</v>
      </c>
      <c r="J299" s="20"/>
      <c r="L299" s="11">
        <v>21</v>
      </c>
      <c r="M299" s="11">
        <v>0.75</v>
      </c>
      <c r="N299" s="43" t="s">
        <v>134</v>
      </c>
      <c r="R299" s="43" t="s">
        <v>182</v>
      </c>
    </row>
    <row r="300" spans="2:18" ht="15.75" customHeight="1" x14ac:dyDescent="0.25">
      <c r="B300" s="13"/>
      <c r="F300" s="13"/>
      <c r="G300" s="10">
        <f t="shared" si="17"/>
        <v>1</v>
      </c>
      <c r="H300" s="10" t="s">
        <v>29</v>
      </c>
      <c r="I300" s="20">
        <v>0.41819058075313792</v>
      </c>
      <c r="J300" s="20"/>
      <c r="L300" s="11">
        <v>21</v>
      </c>
      <c r="M300" s="11">
        <v>0.75</v>
      </c>
      <c r="N300" s="43" t="s">
        <v>134</v>
      </c>
      <c r="R300" s="43" t="s">
        <v>182</v>
      </c>
    </row>
    <row r="301" spans="2:18" ht="15.75" customHeight="1" x14ac:dyDescent="0.25">
      <c r="B301" s="13"/>
      <c r="F301" s="13"/>
      <c r="G301" s="10">
        <f t="shared" si="17"/>
        <v>1</v>
      </c>
      <c r="H301" s="10" t="s">
        <v>29</v>
      </c>
      <c r="I301" s="20">
        <v>0.41819058075313792</v>
      </c>
      <c r="J301" s="20"/>
      <c r="L301" s="11">
        <v>21</v>
      </c>
      <c r="M301" s="11">
        <v>0.75</v>
      </c>
      <c r="N301" s="43" t="s">
        <v>134</v>
      </c>
      <c r="R301" s="43" t="s">
        <v>182</v>
      </c>
    </row>
    <row r="302" spans="2:18" ht="15.75" customHeight="1" x14ac:dyDescent="0.25">
      <c r="B302" s="13"/>
      <c r="F302" s="13"/>
      <c r="G302" s="10">
        <f t="shared" si="17"/>
        <v>1</v>
      </c>
      <c r="H302" s="10" t="s">
        <v>29</v>
      </c>
      <c r="I302" s="20">
        <v>0.46310460251046021</v>
      </c>
      <c r="J302" s="20"/>
      <c r="L302" s="11">
        <v>21</v>
      </c>
      <c r="M302" s="11">
        <v>0.75</v>
      </c>
      <c r="N302" s="43" t="s">
        <v>134</v>
      </c>
      <c r="R302" s="43" t="s">
        <v>182</v>
      </c>
    </row>
    <row r="303" spans="2:18" ht="15.75" customHeight="1" x14ac:dyDescent="0.25">
      <c r="B303" s="13"/>
      <c r="F303" s="13"/>
      <c r="G303" s="10">
        <f t="shared" si="17"/>
        <v>1</v>
      </c>
      <c r="H303" s="10" t="s">
        <v>29</v>
      </c>
      <c r="I303" s="20">
        <v>0.54470220853556484</v>
      </c>
      <c r="J303" s="20"/>
      <c r="L303" s="11">
        <v>21</v>
      </c>
      <c r="M303" s="11">
        <v>0.75</v>
      </c>
      <c r="N303" s="43" t="s">
        <v>134</v>
      </c>
      <c r="R303" s="43" t="s">
        <v>182</v>
      </c>
    </row>
    <row r="304" spans="2:18" ht="15.75" customHeight="1" x14ac:dyDescent="0.25">
      <c r="B304" s="13"/>
      <c r="F304" s="13"/>
      <c r="G304" s="10">
        <f t="shared" si="17"/>
        <v>1</v>
      </c>
      <c r="H304" s="10" t="s">
        <v>29</v>
      </c>
      <c r="I304" s="20">
        <v>0.54470220853556484</v>
      </c>
      <c r="J304" s="20"/>
      <c r="L304" s="11">
        <v>21</v>
      </c>
      <c r="M304" s="11">
        <v>0.75</v>
      </c>
      <c r="N304" s="43" t="s">
        <v>134</v>
      </c>
      <c r="R304" s="43" t="s">
        <v>182</v>
      </c>
    </row>
    <row r="305" spans="2:18" ht="15.75" customHeight="1" x14ac:dyDescent="0.25">
      <c r="B305" s="13"/>
      <c r="F305" s="13"/>
      <c r="G305" s="10">
        <f t="shared" si="17"/>
        <v>1</v>
      </c>
      <c r="H305" s="10" t="s">
        <v>29</v>
      </c>
      <c r="I305" s="20">
        <v>0.56854995815899567</v>
      </c>
      <c r="J305" s="20"/>
      <c r="L305" s="11">
        <v>21</v>
      </c>
      <c r="M305" s="11">
        <v>0.75</v>
      </c>
      <c r="N305" s="43" t="s">
        <v>134</v>
      </c>
      <c r="R305" s="43" t="s">
        <v>182</v>
      </c>
    </row>
    <row r="306" spans="2:18" ht="15.75" customHeight="1" x14ac:dyDescent="0.25">
      <c r="B306" s="13"/>
      <c r="F306" s="13"/>
      <c r="G306" s="10">
        <f t="shared" si="17"/>
        <v>1</v>
      </c>
      <c r="H306" s="10" t="s">
        <v>29</v>
      </c>
      <c r="I306" s="20">
        <v>0.5694049205020919</v>
      </c>
      <c r="J306" s="20"/>
      <c r="L306" s="11">
        <v>21</v>
      </c>
      <c r="M306" s="11">
        <v>0.75</v>
      </c>
      <c r="N306" s="43" t="s">
        <v>134</v>
      </c>
      <c r="R306" s="43" t="s">
        <v>182</v>
      </c>
    </row>
    <row r="307" spans="2:18" ht="15.75" customHeight="1" x14ac:dyDescent="0.25">
      <c r="B307" s="13"/>
      <c r="F307" s="13"/>
      <c r="G307" s="10">
        <f t="shared" si="17"/>
        <v>1</v>
      </c>
      <c r="H307" s="10" t="s">
        <v>29</v>
      </c>
      <c r="I307" s="20">
        <v>0.57060186778242683</v>
      </c>
      <c r="J307" s="20"/>
      <c r="L307" s="11">
        <v>21</v>
      </c>
      <c r="M307" s="11">
        <v>0.75</v>
      </c>
      <c r="N307" s="43" t="s">
        <v>134</v>
      </c>
      <c r="R307" s="43" t="s">
        <v>182</v>
      </c>
    </row>
    <row r="308" spans="2:18" ht="15.75" customHeight="1" x14ac:dyDescent="0.25">
      <c r="B308" s="13"/>
      <c r="F308" s="13"/>
      <c r="G308" s="10">
        <f t="shared" si="17"/>
        <v>1</v>
      </c>
      <c r="H308" s="10" t="s">
        <v>29</v>
      </c>
      <c r="I308" s="20">
        <v>0.57060186778242683</v>
      </c>
      <c r="J308" s="20"/>
      <c r="L308" s="11">
        <v>21</v>
      </c>
      <c r="M308" s="11">
        <v>0.75</v>
      </c>
      <c r="N308" s="43" t="s">
        <v>134</v>
      </c>
      <c r="R308" s="43" t="s">
        <v>182</v>
      </c>
    </row>
    <row r="309" spans="2:18" ht="15.75" customHeight="1" x14ac:dyDescent="0.25">
      <c r="B309" s="13"/>
      <c r="F309" s="13"/>
      <c r="G309" s="10">
        <f t="shared" si="17"/>
        <v>1</v>
      </c>
      <c r="H309" s="10" t="s">
        <v>29</v>
      </c>
      <c r="I309" s="20">
        <v>0.66088589121338892</v>
      </c>
      <c r="J309" s="20"/>
      <c r="L309" s="11">
        <v>21</v>
      </c>
      <c r="M309" s="11">
        <v>0.75</v>
      </c>
      <c r="N309" s="43" t="s">
        <v>134</v>
      </c>
      <c r="R309" s="43" t="s">
        <v>182</v>
      </c>
    </row>
    <row r="310" spans="2:18" ht="15.75" customHeight="1" x14ac:dyDescent="0.25">
      <c r="B310" s="13"/>
      <c r="F310" s="13"/>
      <c r="G310" s="10">
        <f t="shared" si="17"/>
        <v>1</v>
      </c>
      <c r="H310" s="10" t="s">
        <v>29</v>
      </c>
      <c r="I310" s="20">
        <v>0.6611708786610877</v>
      </c>
      <c r="J310" s="20"/>
      <c r="L310" s="11">
        <v>21</v>
      </c>
      <c r="M310" s="11">
        <v>0.75</v>
      </c>
      <c r="N310" s="43" t="s">
        <v>134</v>
      </c>
      <c r="R310" s="43" t="s">
        <v>182</v>
      </c>
    </row>
    <row r="311" spans="2:18" ht="15.75" customHeight="1" x14ac:dyDescent="0.25">
      <c r="B311" s="13"/>
      <c r="F311" s="13"/>
      <c r="G311" s="10">
        <f t="shared" si="17"/>
        <v>1</v>
      </c>
      <c r="H311" s="10" t="s">
        <v>29</v>
      </c>
      <c r="I311" s="20">
        <v>0.66481871799163172</v>
      </c>
      <c r="J311" s="20"/>
      <c r="L311" s="11">
        <v>21</v>
      </c>
      <c r="M311" s="11">
        <v>0.75</v>
      </c>
      <c r="N311" s="43" t="s">
        <v>134</v>
      </c>
      <c r="R311" s="43" t="s">
        <v>182</v>
      </c>
    </row>
    <row r="312" spans="2:18" ht="15.75" customHeight="1" x14ac:dyDescent="0.25">
      <c r="B312" s="13"/>
      <c r="F312" s="13"/>
      <c r="G312" s="10">
        <f t="shared" si="17"/>
        <v>1</v>
      </c>
      <c r="H312" s="10" t="s">
        <v>29</v>
      </c>
      <c r="I312" s="20">
        <v>0.66481871799163172</v>
      </c>
      <c r="J312" s="20"/>
      <c r="L312" s="11">
        <v>21</v>
      </c>
      <c r="M312" s="11">
        <v>0.75</v>
      </c>
      <c r="N312" s="43" t="s">
        <v>134</v>
      </c>
      <c r="R312" s="43" t="s">
        <v>182</v>
      </c>
    </row>
    <row r="313" spans="2:18" ht="15.75" customHeight="1" x14ac:dyDescent="0.25">
      <c r="B313" s="13"/>
      <c r="F313" s="13"/>
      <c r="G313" s="10">
        <f t="shared" si="17"/>
        <v>1</v>
      </c>
      <c r="H313" s="10" t="s">
        <v>29</v>
      </c>
      <c r="I313" s="20">
        <v>0.66535069456066942</v>
      </c>
      <c r="J313" s="20"/>
      <c r="L313" s="11">
        <v>21</v>
      </c>
      <c r="M313" s="11">
        <v>0.75</v>
      </c>
      <c r="N313" s="43" t="s">
        <v>134</v>
      </c>
      <c r="R313" s="43" t="s">
        <v>182</v>
      </c>
    </row>
    <row r="314" spans="2:18" ht="15.75" customHeight="1" x14ac:dyDescent="0.25">
      <c r="B314" s="13"/>
      <c r="F314" s="13"/>
      <c r="G314" s="10">
        <f t="shared" ref="G314:G330" si="18">IF(ISNUMBER(D$22),D$22,"")</f>
        <v>1</v>
      </c>
      <c r="H314" s="10" t="s">
        <v>29</v>
      </c>
      <c r="I314" s="20">
        <v>8.0556451882845201E-2</v>
      </c>
      <c r="J314" s="20"/>
      <c r="L314" s="11">
        <v>21</v>
      </c>
      <c r="M314" s="11">
        <v>0.75</v>
      </c>
      <c r="N314" s="43" t="s">
        <v>134</v>
      </c>
      <c r="R314" s="43" t="s">
        <v>182</v>
      </c>
    </row>
    <row r="315" spans="2:18" ht="15.75" customHeight="1" x14ac:dyDescent="0.25">
      <c r="B315" s="13"/>
      <c r="F315" s="13"/>
      <c r="G315" s="10">
        <f t="shared" si="18"/>
        <v>1</v>
      </c>
      <c r="H315" s="10" t="s">
        <v>29</v>
      </c>
      <c r="I315" s="20">
        <v>8.0556451882845201E-2</v>
      </c>
      <c r="J315" s="20"/>
      <c r="L315" s="11">
        <v>21</v>
      </c>
      <c r="M315" s="11">
        <v>0.75</v>
      </c>
      <c r="N315" s="43" t="s">
        <v>134</v>
      </c>
      <c r="R315" s="43" t="s">
        <v>182</v>
      </c>
    </row>
    <row r="316" spans="2:18" ht="15.75" customHeight="1" x14ac:dyDescent="0.25">
      <c r="B316" s="13"/>
      <c r="F316" s="13"/>
      <c r="G316" s="10">
        <f t="shared" si="18"/>
        <v>1</v>
      </c>
      <c r="H316" s="10" t="s">
        <v>29</v>
      </c>
      <c r="I316" s="20">
        <v>9.1433472803347265E-2</v>
      </c>
      <c r="J316" s="20"/>
      <c r="L316" s="11">
        <v>21</v>
      </c>
      <c r="M316" s="11">
        <v>0.75</v>
      </c>
      <c r="N316" s="43" t="s">
        <v>134</v>
      </c>
      <c r="R316" s="43" t="s">
        <v>182</v>
      </c>
    </row>
    <row r="317" spans="2:18" ht="15.75" customHeight="1" x14ac:dyDescent="0.25">
      <c r="B317" s="13"/>
      <c r="F317" s="13"/>
      <c r="G317" s="10">
        <f t="shared" si="18"/>
        <v>1</v>
      </c>
      <c r="H317" s="10" t="s">
        <v>29</v>
      </c>
      <c r="I317" s="20">
        <v>0.19122657740585769</v>
      </c>
      <c r="J317" s="20"/>
      <c r="L317" s="11">
        <v>21</v>
      </c>
      <c r="M317" s="11">
        <v>0.75</v>
      </c>
      <c r="N317" s="43" t="s">
        <v>134</v>
      </c>
      <c r="R317" s="43" t="s">
        <v>182</v>
      </c>
    </row>
    <row r="318" spans="2:18" ht="15.75" customHeight="1" x14ac:dyDescent="0.25">
      <c r="B318" s="13"/>
      <c r="F318" s="13"/>
      <c r="G318" s="10">
        <f t="shared" si="18"/>
        <v>1</v>
      </c>
      <c r="H318" s="10" t="s">
        <v>29</v>
      </c>
      <c r="I318" s="20">
        <v>0.19122657740585769</v>
      </c>
      <c r="J318" s="20"/>
      <c r="L318" s="11">
        <v>21</v>
      </c>
      <c r="M318" s="11">
        <v>0.75</v>
      </c>
      <c r="N318" s="43" t="s">
        <v>134</v>
      </c>
      <c r="R318" s="43" t="s">
        <v>182</v>
      </c>
    </row>
    <row r="319" spans="2:18" ht="15.75" customHeight="1" x14ac:dyDescent="0.25">
      <c r="B319" s="13"/>
      <c r="F319" s="13"/>
      <c r="G319" s="10">
        <f t="shared" si="18"/>
        <v>1</v>
      </c>
      <c r="H319" s="10" t="s">
        <v>29</v>
      </c>
      <c r="I319" s="20">
        <v>0.24389225774058573</v>
      </c>
      <c r="J319" s="20"/>
      <c r="L319" s="11">
        <v>21</v>
      </c>
      <c r="M319" s="11">
        <v>0.75</v>
      </c>
      <c r="N319" s="43" t="s">
        <v>134</v>
      </c>
      <c r="R319" s="43" t="s">
        <v>182</v>
      </c>
    </row>
    <row r="320" spans="2:18" ht="15.75" customHeight="1" x14ac:dyDescent="0.25">
      <c r="B320" s="13"/>
      <c r="F320" s="13"/>
      <c r="G320" s="10">
        <f t="shared" si="18"/>
        <v>1</v>
      </c>
      <c r="H320" s="10" t="s">
        <v>29</v>
      </c>
      <c r="I320" s="20">
        <v>0.24389225774058573</v>
      </c>
      <c r="J320" s="20"/>
      <c r="L320" s="11">
        <v>21</v>
      </c>
      <c r="M320" s="11">
        <v>0.75</v>
      </c>
      <c r="N320" s="43" t="s">
        <v>134</v>
      </c>
      <c r="R320" s="43" t="s">
        <v>182</v>
      </c>
    </row>
    <row r="321" spans="2:18" ht="15.75" customHeight="1" x14ac:dyDescent="0.25">
      <c r="B321" s="13"/>
      <c r="F321" s="13"/>
      <c r="G321" s="10">
        <f t="shared" si="18"/>
        <v>1</v>
      </c>
      <c r="H321" s="10" t="s">
        <v>29</v>
      </c>
      <c r="I321" s="20">
        <v>0.24451923012552296</v>
      </c>
      <c r="J321" s="20"/>
      <c r="L321" s="11">
        <v>21</v>
      </c>
      <c r="M321" s="11">
        <v>0.75</v>
      </c>
      <c r="N321" s="43" t="s">
        <v>134</v>
      </c>
      <c r="R321" s="43" t="s">
        <v>182</v>
      </c>
    </row>
    <row r="322" spans="2:18" ht="15.75" customHeight="1" x14ac:dyDescent="0.25">
      <c r="B322" s="13"/>
      <c r="F322" s="13"/>
      <c r="G322" s="10">
        <f t="shared" si="18"/>
        <v>1</v>
      </c>
      <c r="H322" s="10" t="s">
        <v>29</v>
      </c>
      <c r="I322" s="20">
        <v>0.29923682008368196</v>
      </c>
      <c r="J322" s="20"/>
      <c r="L322" s="11">
        <v>21</v>
      </c>
      <c r="M322" s="11">
        <v>0.75</v>
      </c>
      <c r="N322" s="43" t="s">
        <v>134</v>
      </c>
      <c r="R322" s="43" t="s">
        <v>182</v>
      </c>
    </row>
    <row r="323" spans="2:18" ht="15.75" customHeight="1" x14ac:dyDescent="0.25">
      <c r="B323" s="13"/>
      <c r="F323" s="13"/>
      <c r="G323" s="10">
        <f t="shared" si="18"/>
        <v>1</v>
      </c>
      <c r="H323" s="10" t="s">
        <v>29</v>
      </c>
      <c r="I323" s="20">
        <v>0.54470220853556484</v>
      </c>
      <c r="J323" s="20"/>
      <c r="L323" s="11">
        <v>21</v>
      </c>
      <c r="M323" s="11">
        <v>0.75</v>
      </c>
      <c r="N323" s="43" t="s">
        <v>134</v>
      </c>
      <c r="R323" s="43" t="s">
        <v>182</v>
      </c>
    </row>
    <row r="324" spans="2:18" ht="15.75" customHeight="1" x14ac:dyDescent="0.25">
      <c r="B324" s="13"/>
      <c r="F324" s="13"/>
      <c r="G324" s="10">
        <f t="shared" si="18"/>
        <v>1</v>
      </c>
      <c r="H324" s="10" t="s">
        <v>29</v>
      </c>
      <c r="I324" s="20">
        <v>0.54470220853556484</v>
      </c>
      <c r="J324" s="20"/>
      <c r="L324" s="11">
        <v>21</v>
      </c>
      <c r="M324" s="11">
        <v>0.75</v>
      </c>
      <c r="N324" s="43" t="s">
        <v>134</v>
      </c>
      <c r="R324" s="43" t="s">
        <v>182</v>
      </c>
    </row>
    <row r="325" spans="2:18" ht="15.75" customHeight="1" x14ac:dyDescent="0.25">
      <c r="B325" s="13"/>
      <c r="F325" s="13"/>
      <c r="G325" s="10">
        <f t="shared" si="18"/>
        <v>1</v>
      </c>
      <c r="H325" s="10" t="s">
        <v>29</v>
      </c>
      <c r="I325" s="20">
        <v>0.56854995815899567</v>
      </c>
      <c r="J325" s="20"/>
      <c r="L325" s="11">
        <v>21</v>
      </c>
      <c r="M325" s="11">
        <v>0.75</v>
      </c>
      <c r="N325" s="43" t="s">
        <v>134</v>
      </c>
      <c r="R325" s="43" t="s">
        <v>182</v>
      </c>
    </row>
    <row r="326" spans="2:18" ht="15.75" customHeight="1" x14ac:dyDescent="0.25">
      <c r="B326" s="13"/>
      <c r="F326" s="13"/>
      <c r="G326" s="10">
        <f t="shared" si="18"/>
        <v>1</v>
      </c>
      <c r="H326" s="10" t="s">
        <v>29</v>
      </c>
      <c r="I326" s="20">
        <v>0.5694049205020919</v>
      </c>
      <c r="J326" s="20"/>
      <c r="L326" s="11">
        <v>21</v>
      </c>
      <c r="M326" s="11">
        <v>0.75</v>
      </c>
      <c r="N326" s="43" t="s">
        <v>134</v>
      </c>
      <c r="R326" s="43" t="s">
        <v>182</v>
      </c>
    </row>
    <row r="327" spans="2:18" ht="15.75" customHeight="1" x14ac:dyDescent="0.25">
      <c r="B327" s="13"/>
      <c r="F327" s="13"/>
      <c r="G327" s="10">
        <f t="shared" si="18"/>
        <v>1</v>
      </c>
      <c r="H327" s="10" t="s">
        <v>29</v>
      </c>
      <c r="I327" s="20">
        <v>0.6611708786610877</v>
      </c>
      <c r="J327" s="20"/>
      <c r="L327" s="11">
        <v>21</v>
      </c>
      <c r="M327" s="11">
        <v>0.75</v>
      </c>
      <c r="N327" s="43" t="s">
        <v>134</v>
      </c>
      <c r="R327" s="43" t="s">
        <v>182</v>
      </c>
    </row>
    <row r="328" spans="2:18" ht="15.75" customHeight="1" x14ac:dyDescent="0.25">
      <c r="B328" s="13"/>
      <c r="F328" s="13"/>
      <c r="G328" s="10">
        <f t="shared" si="18"/>
        <v>1</v>
      </c>
      <c r="H328" s="10" t="s">
        <v>29</v>
      </c>
      <c r="I328" s="20">
        <v>0.66481871799163172</v>
      </c>
      <c r="J328" s="20"/>
      <c r="L328" s="11">
        <v>21</v>
      </c>
      <c r="M328" s="11">
        <v>0.75</v>
      </c>
      <c r="N328" s="43" t="s">
        <v>134</v>
      </c>
      <c r="R328" s="43" t="s">
        <v>182</v>
      </c>
    </row>
    <row r="329" spans="2:18" ht="15.75" customHeight="1" x14ac:dyDescent="0.25">
      <c r="B329" s="13"/>
      <c r="F329" s="13"/>
      <c r="G329" s="10">
        <f t="shared" si="18"/>
        <v>1</v>
      </c>
      <c r="H329" s="10" t="s">
        <v>29</v>
      </c>
      <c r="I329" s="20">
        <v>0.66481871799163172</v>
      </c>
      <c r="J329" s="20"/>
      <c r="L329" s="11">
        <v>21</v>
      </c>
      <c r="M329" s="11">
        <v>0.75</v>
      </c>
      <c r="N329" s="43" t="s">
        <v>134</v>
      </c>
      <c r="R329" s="43" t="s">
        <v>182</v>
      </c>
    </row>
    <row r="330" spans="2:18" ht="15.75" customHeight="1" x14ac:dyDescent="0.25">
      <c r="B330" s="13"/>
      <c r="F330" s="13"/>
      <c r="G330" s="10">
        <f t="shared" si="18"/>
        <v>1</v>
      </c>
      <c r="H330" s="10" t="s">
        <v>29</v>
      </c>
      <c r="I330" s="20">
        <v>0.66535069456066942</v>
      </c>
      <c r="J330" s="20"/>
      <c r="L330" s="11">
        <v>21</v>
      </c>
      <c r="M330" s="11">
        <v>0.75</v>
      </c>
      <c r="N330" s="43" t="s">
        <v>134</v>
      </c>
      <c r="R330" s="43" t="s">
        <v>182</v>
      </c>
    </row>
    <row r="331" spans="2:18" ht="15.75" customHeight="1" x14ac:dyDescent="0.25">
      <c r="B331" s="13"/>
      <c r="F331" s="13"/>
      <c r="G331" s="10">
        <f>IF(ISNUMBER(D$22),D$22+0.1,"")</f>
        <v>1.1000000000000001</v>
      </c>
      <c r="H331" s="10" t="s">
        <v>29</v>
      </c>
      <c r="I331" s="20">
        <v>4.4776312494273579E-2</v>
      </c>
      <c r="J331" s="20"/>
      <c r="L331" s="11">
        <v>21</v>
      </c>
      <c r="M331" s="11">
        <v>0.75</v>
      </c>
      <c r="N331" s="43" t="s">
        <v>134</v>
      </c>
      <c r="R331" s="43" t="s">
        <v>183</v>
      </c>
    </row>
    <row r="332" spans="2:18" ht="15.75" customHeight="1" x14ac:dyDescent="0.25">
      <c r="B332" s="13"/>
      <c r="F332" s="13"/>
      <c r="G332" s="10">
        <f t="shared" ref="G332:G350" si="19">IF(ISNUMBER(D$22),D$22+0.1,"")</f>
        <v>1.1000000000000001</v>
      </c>
      <c r="H332" s="10" t="s">
        <v>29</v>
      </c>
      <c r="I332" s="10">
        <v>9.1019582274073849E-2</v>
      </c>
      <c r="J332" s="20"/>
      <c r="L332" s="11">
        <v>21</v>
      </c>
      <c r="M332" s="11">
        <v>0.75</v>
      </c>
      <c r="N332" s="43" t="s">
        <v>134</v>
      </c>
      <c r="R332" s="43" t="s">
        <v>183</v>
      </c>
    </row>
    <row r="333" spans="2:18" ht="15.75" customHeight="1" x14ac:dyDescent="0.25">
      <c r="B333" s="13"/>
      <c r="F333" s="13"/>
      <c r="G333" s="10">
        <f t="shared" si="19"/>
        <v>1.1000000000000001</v>
      </c>
      <c r="H333" s="10" t="s">
        <v>29</v>
      </c>
      <c r="I333" s="10">
        <v>9.1019582274073849E-2</v>
      </c>
      <c r="J333" s="20"/>
      <c r="L333" s="11">
        <v>21</v>
      </c>
      <c r="M333" s="11">
        <v>0.75</v>
      </c>
      <c r="N333" s="43" t="s">
        <v>134</v>
      </c>
      <c r="R333" s="43" t="s">
        <v>183</v>
      </c>
    </row>
    <row r="334" spans="2:18" ht="15.75" customHeight="1" x14ac:dyDescent="0.25">
      <c r="B334" s="13"/>
      <c r="F334" s="13"/>
      <c r="G334" s="10">
        <f t="shared" si="19"/>
        <v>1.1000000000000001</v>
      </c>
      <c r="H334" s="10" t="s">
        <v>29</v>
      </c>
      <c r="I334" s="10">
        <v>9.7982512087469054E-2</v>
      </c>
      <c r="J334" s="20"/>
      <c r="L334" s="11">
        <v>21</v>
      </c>
      <c r="M334" s="11">
        <v>0.75</v>
      </c>
      <c r="N334" s="43" t="s">
        <v>134</v>
      </c>
      <c r="R334" s="43" t="s">
        <v>183</v>
      </c>
    </row>
    <row r="335" spans="2:18" ht="15.75" customHeight="1" x14ac:dyDescent="0.25">
      <c r="B335" s="13"/>
      <c r="F335" s="13"/>
      <c r="G335" s="10">
        <f t="shared" si="19"/>
        <v>1.1000000000000001</v>
      </c>
      <c r="H335" s="10" t="s">
        <v>29</v>
      </c>
      <c r="I335" s="10">
        <v>0.11943761527043945</v>
      </c>
      <c r="J335" s="20"/>
      <c r="L335" s="11">
        <v>21</v>
      </c>
      <c r="M335" s="11">
        <v>0.75</v>
      </c>
      <c r="N335" s="43" t="s">
        <v>134</v>
      </c>
      <c r="R335" s="43" t="s">
        <v>183</v>
      </c>
    </row>
    <row r="336" spans="2:18" ht="15.75" customHeight="1" x14ac:dyDescent="0.25">
      <c r="B336" s="13"/>
      <c r="F336" s="13"/>
      <c r="G336" s="10">
        <f t="shared" si="19"/>
        <v>1.1000000000000001</v>
      </c>
      <c r="H336" s="10" t="s">
        <v>29</v>
      </c>
      <c r="I336" s="10">
        <v>0.11943761527043945</v>
      </c>
      <c r="J336" s="20"/>
      <c r="L336" s="11">
        <v>21</v>
      </c>
      <c r="M336" s="11">
        <v>0.75</v>
      </c>
      <c r="N336" s="43" t="s">
        <v>134</v>
      </c>
      <c r="R336" s="43" t="s">
        <v>183</v>
      </c>
    </row>
    <row r="337" spans="2:18" ht="15.75" customHeight="1" x14ac:dyDescent="0.25">
      <c r="B337" s="13"/>
      <c r="F337" s="13"/>
      <c r="G337" s="10">
        <f t="shared" si="19"/>
        <v>1.1000000000000001</v>
      </c>
      <c r="H337" s="10" t="s">
        <v>29</v>
      </c>
      <c r="I337" s="10">
        <v>0.18772788844027724</v>
      </c>
      <c r="J337" s="20"/>
      <c r="L337" s="11">
        <v>21</v>
      </c>
      <c r="M337" s="11">
        <v>0.75</v>
      </c>
      <c r="N337" s="43" t="s">
        <v>134</v>
      </c>
      <c r="R337" s="43" t="s">
        <v>183</v>
      </c>
    </row>
    <row r="338" spans="2:18" ht="15.75" customHeight="1" x14ac:dyDescent="0.25">
      <c r="B338" s="13"/>
      <c r="F338" s="13"/>
      <c r="G338" s="10">
        <f t="shared" si="19"/>
        <v>1.1000000000000001</v>
      </c>
      <c r="H338" s="10" t="s">
        <v>29</v>
      </c>
      <c r="I338" s="10">
        <v>0.18772788844027724</v>
      </c>
      <c r="J338" s="20"/>
      <c r="L338" s="11">
        <v>21</v>
      </c>
      <c r="M338" s="11">
        <v>0.75</v>
      </c>
      <c r="N338" s="43" t="s">
        <v>134</v>
      </c>
      <c r="R338" s="43" t="s">
        <v>183</v>
      </c>
    </row>
    <row r="339" spans="2:18" ht="15.75" customHeight="1" x14ac:dyDescent="0.25">
      <c r="B339" s="13"/>
      <c r="F339" s="13"/>
      <c r="G339" s="10">
        <f t="shared" si="19"/>
        <v>1.1000000000000001</v>
      </c>
      <c r="H339" s="10" t="s">
        <v>29</v>
      </c>
      <c r="I339" s="10">
        <v>0.20789002229484163</v>
      </c>
      <c r="J339" s="20"/>
      <c r="L339" s="11">
        <v>21</v>
      </c>
      <c r="M339" s="11">
        <v>0.75</v>
      </c>
      <c r="N339" s="43" t="s">
        <v>134</v>
      </c>
      <c r="R339" s="43" t="s">
        <v>183</v>
      </c>
    </row>
    <row r="340" spans="2:18" ht="15.75" customHeight="1" x14ac:dyDescent="0.25">
      <c r="B340" s="13"/>
      <c r="F340" s="13"/>
      <c r="G340" s="10">
        <f t="shared" si="19"/>
        <v>1.1000000000000001</v>
      </c>
      <c r="H340" s="10" t="s">
        <v>29</v>
      </c>
      <c r="I340" s="10">
        <v>0.24451960456158567</v>
      </c>
      <c r="J340" s="20"/>
      <c r="L340" s="11">
        <v>21</v>
      </c>
      <c r="M340" s="11">
        <v>0.75</v>
      </c>
      <c r="N340" s="43" t="s">
        <v>134</v>
      </c>
      <c r="R340" s="43" t="s">
        <v>183</v>
      </c>
    </row>
    <row r="341" spans="2:18" ht="15.75" customHeight="1" x14ac:dyDescent="0.25">
      <c r="B341" s="13"/>
      <c r="F341" s="13"/>
      <c r="G341" s="10">
        <f t="shared" si="19"/>
        <v>1.1000000000000001</v>
      </c>
      <c r="H341" s="10" t="s">
        <v>29</v>
      </c>
      <c r="I341" s="10">
        <v>0.24451960456158567</v>
      </c>
      <c r="J341" s="20"/>
      <c r="L341" s="11">
        <v>21</v>
      </c>
      <c r="M341" s="11">
        <v>0.75</v>
      </c>
      <c r="N341" s="43" t="s">
        <v>134</v>
      </c>
      <c r="R341" s="43" t="s">
        <v>183</v>
      </c>
    </row>
    <row r="342" spans="2:18" ht="15.75" customHeight="1" x14ac:dyDescent="0.25">
      <c r="B342" s="13"/>
      <c r="F342" s="13"/>
      <c r="G342" s="10">
        <f t="shared" si="19"/>
        <v>1.1000000000000001</v>
      </c>
      <c r="H342" s="10" t="s">
        <v>29</v>
      </c>
      <c r="I342" s="10">
        <v>0.25522498121735937</v>
      </c>
      <c r="J342" s="20"/>
      <c r="L342" s="11">
        <v>21</v>
      </c>
      <c r="M342" s="11">
        <v>0.75</v>
      </c>
      <c r="N342" s="43" t="s">
        <v>134</v>
      </c>
      <c r="R342" s="43" t="s">
        <v>183</v>
      </c>
    </row>
    <row r="343" spans="2:18" ht="15.75" customHeight="1" x14ac:dyDescent="0.25">
      <c r="B343" s="13"/>
      <c r="F343" s="13"/>
      <c r="G343" s="10">
        <f t="shared" si="19"/>
        <v>1.1000000000000001</v>
      </c>
      <c r="H343" s="10" t="s">
        <v>29</v>
      </c>
      <c r="I343" s="10">
        <v>0.255608778181596</v>
      </c>
      <c r="J343" s="20"/>
      <c r="L343" s="11">
        <v>21</v>
      </c>
      <c r="M343" s="11">
        <v>0.75</v>
      </c>
      <c r="N343" s="43" t="s">
        <v>134</v>
      </c>
      <c r="R343" s="43" t="s">
        <v>183</v>
      </c>
    </row>
    <row r="344" spans="2:18" ht="15.75" customHeight="1" x14ac:dyDescent="0.25">
      <c r="B344" s="13"/>
      <c r="F344" s="13"/>
      <c r="G344" s="10">
        <f t="shared" si="19"/>
        <v>1.1000000000000001</v>
      </c>
      <c r="H344" s="10" t="s">
        <v>29</v>
      </c>
      <c r="I344" s="10">
        <v>0.25614609393152737</v>
      </c>
      <c r="J344" s="20"/>
      <c r="L344" s="11">
        <v>21</v>
      </c>
      <c r="M344" s="11">
        <v>0.75</v>
      </c>
      <c r="N344" s="43" t="s">
        <v>134</v>
      </c>
      <c r="R344" s="43" t="s">
        <v>183</v>
      </c>
    </row>
    <row r="345" spans="2:18" ht="15.75" customHeight="1" x14ac:dyDescent="0.25">
      <c r="B345" s="13"/>
      <c r="F345" s="13"/>
      <c r="G345" s="10">
        <f t="shared" si="19"/>
        <v>1.1000000000000001</v>
      </c>
      <c r="H345" s="10" t="s">
        <v>29</v>
      </c>
      <c r="I345" s="10">
        <v>0.25614609393152737</v>
      </c>
      <c r="J345" s="20"/>
      <c r="L345" s="11">
        <v>21</v>
      </c>
      <c r="M345" s="11">
        <v>0.75</v>
      </c>
      <c r="N345" s="43" t="s">
        <v>134</v>
      </c>
      <c r="R345" s="43" t="s">
        <v>183</v>
      </c>
    </row>
    <row r="346" spans="2:18" ht="15.75" customHeight="1" x14ac:dyDescent="0.25">
      <c r="B346" s="13"/>
      <c r="F346" s="13"/>
      <c r="G346" s="10">
        <f t="shared" si="19"/>
        <v>1.1000000000000001</v>
      </c>
      <c r="H346" s="10" t="s">
        <v>29</v>
      </c>
      <c r="I346" s="10">
        <v>0.29667505335491551</v>
      </c>
      <c r="J346" s="20"/>
      <c r="L346" s="11">
        <v>21</v>
      </c>
      <c r="M346" s="11">
        <v>0.75</v>
      </c>
      <c r="N346" s="43" t="s">
        <v>134</v>
      </c>
      <c r="R346" s="43" t="s">
        <v>183</v>
      </c>
    </row>
    <row r="347" spans="2:18" ht="15.75" customHeight="1" x14ac:dyDescent="0.25">
      <c r="B347" s="13"/>
      <c r="F347" s="13"/>
      <c r="G347" s="10">
        <f t="shared" si="19"/>
        <v>1.1000000000000001</v>
      </c>
      <c r="H347" s="10" t="s">
        <v>29</v>
      </c>
      <c r="I347" s="20">
        <v>0.29680298567632768</v>
      </c>
      <c r="J347" s="20"/>
      <c r="L347" s="11">
        <v>21</v>
      </c>
      <c r="M347" s="11">
        <v>0.75</v>
      </c>
      <c r="N347" s="43" t="s">
        <v>134</v>
      </c>
      <c r="R347" s="43" t="s">
        <v>183</v>
      </c>
    </row>
    <row r="348" spans="2:18" ht="15.75" customHeight="1" x14ac:dyDescent="0.25">
      <c r="B348" s="13"/>
      <c r="F348" s="13"/>
      <c r="G348" s="10">
        <f t="shared" si="19"/>
        <v>1.1000000000000001</v>
      </c>
      <c r="H348" s="10" t="s">
        <v>29</v>
      </c>
      <c r="I348" s="20">
        <v>0.298440519390404</v>
      </c>
      <c r="J348" s="20"/>
      <c r="L348" s="11">
        <v>21</v>
      </c>
      <c r="M348" s="11">
        <v>0.75</v>
      </c>
      <c r="N348" s="43" t="s">
        <v>134</v>
      </c>
      <c r="R348" s="43" t="s">
        <v>183</v>
      </c>
    </row>
    <row r="349" spans="2:18" ht="15.75" customHeight="1" x14ac:dyDescent="0.25">
      <c r="B349" s="13"/>
      <c r="F349" s="13"/>
      <c r="G349" s="10">
        <f t="shared" si="19"/>
        <v>1.1000000000000001</v>
      </c>
      <c r="H349" s="10" t="s">
        <v>29</v>
      </c>
      <c r="I349" s="20">
        <v>0.298440519390404</v>
      </c>
      <c r="J349" s="20"/>
      <c r="L349" s="11">
        <v>21</v>
      </c>
      <c r="M349" s="11">
        <v>0.75</v>
      </c>
      <c r="N349" s="43" t="s">
        <v>134</v>
      </c>
      <c r="R349" s="43" t="s">
        <v>183</v>
      </c>
    </row>
    <row r="350" spans="2:18" ht="15.75" customHeight="1" x14ac:dyDescent="0.25">
      <c r="B350" s="13"/>
      <c r="F350" s="13"/>
      <c r="G350" s="10">
        <f t="shared" si="19"/>
        <v>1.1000000000000001</v>
      </c>
      <c r="H350" s="10" t="s">
        <v>29</v>
      </c>
      <c r="I350" s="20">
        <v>0.29867932639037353</v>
      </c>
      <c r="J350" s="20"/>
      <c r="L350" s="11">
        <v>21</v>
      </c>
      <c r="M350" s="11">
        <v>0.75</v>
      </c>
      <c r="N350" s="43" t="s">
        <v>134</v>
      </c>
      <c r="R350" s="43" t="s">
        <v>183</v>
      </c>
    </row>
    <row r="351" spans="2:18" ht="15.75" customHeight="1" x14ac:dyDescent="0.25">
      <c r="B351" s="13"/>
      <c r="F351" s="13"/>
      <c r="G351" s="10">
        <f t="shared" ref="G351:G367" si="20">IF(ISNUMBER(D$22),D$22+0.1,"")</f>
        <v>1.1000000000000001</v>
      </c>
      <c r="H351" s="10" t="s">
        <v>29</v>
      </c>
      <c r="I351" s="20">
        <v>3.6162202852518102E-2</v>
      </c>
      <c r="J351" s="20"/>
      <c r="L351" s="11">
        <v>21</v>
      </c>
      <c r="M351" s="11">
        <v>0.75</v>
      </c>
      <c r="N351" s="43" t="s">
        <v>134</v>
      </c>
      <c r="R351" s="43" t="s">
        <v>183</v>
      </c>
    </row>
    <row r="352" spans="2:18" ht="15.75" customHeight="1" x14ac:dyDescent="0.25">
      <c r="B352" s="13"/>
      <c r="F352" s="13"/>
      <c r="G352" s="10">
        <f t="shared" si="20"/>
        <v>1.1000000000000001</v>
      </c>
      <c r="H352" s="10" t="s">
        <v>29</v>
      </c>
      <c r="I352" s="20">
        <v>3.6162202852518102E-2</v>
      </c>
      <c r="J352" s="20"/>
      <c r="L352" s="11">
        <v>21</v>
      </c>
      <c r="M352" s="11">
        <v>0.75</v>
      </c>
      <c r="N352" s="43" t="s">
        <v>134</v>
      </c>
      <c r="R352" s="43" t="s">
        <v>183</v>
      </c>
    </row>
    <row r="353" spans="1:18" ht="15.75" customHeight="1" x14ac:dyDescent="0.25">
      <c r="B353" s="13"/>
      <c r="F353" s="13"/>
      <c r="G353" s="10">
        <f t="shared" si="20"/>
        <v>1.1000000000000001</v>
      </c>
      <c r="H353" s="10" t="s">
        <v>29</v>
      </c>
      <c r="I353" s="20">
        <v>4.1044953119750781E-2</v>
      </c>
      <c r="J353" s="20"/>
      <c r="L353" s="11">
        <v>21</v>
      </c>
      <c r="M353" s="11">
        <v>0.75</v>
      </c>
      <c r="N353" s="43" t="s">
        <v>134</v>
      </c>
      <c r="R353" s="43" t="s">
        <v>183</v>
      </c>
    </row>
    <row r="354" spans="1:18" ht="15.75" customHeight="1" x14ac:dyDescent="0.25">
      <c r="B354" s="13"/>
      <c r="F354" s="13"/>
      <c r="G354" s="10">
        <f t="shared" si="20"/>
        <v>1.1000000000000001</v>
      </c>
      <c r="H354" s="10" t="s">
        <v>29</v>
      </c>
      <c r="I354" s="20">
        <v>8.5842587667593062E-2</v>
      </c>
      <c r="J354" s="20"/>
      <c r="L354" s="11">
        <v>21</v>
      </c>
      <c r="M354" s="11">
        <v>0.75</v>
      </c>
      <c r="N354" s="43" t="s">
        <v>134</v>
      </c>
      <c r="R354" s="43" t="s">
        <v>183</v>
      </c>
    </row>
    <row r="355" spans="1:18" ht="15.75" customHeight="1" x14ac:dyDescent="0.25">
      <c r="B355" s="13"/>
      <c r="F355" s="13"/>
      <c r="G355" s="10">
        <f t="shared" si="20"/>
        <v>1.1000000000000001</v>
      </c>
      <c r="H355" s="10" t="s">
        <v>29</v>
      </c>
      <c r="I355" s="20">
        <v>8.5842587667593062E-2</v>
      </c>
      <c r="J355" s="20"/>
      <c r="L355" s="11">
        <v>21</v>
      </c>
      <c r="M355" s="11">
        <v>0.75</v>
      </c>
      <c r="N355" s="43" t="s">
        <v>134</v>
      </c>
      <c r="R355" s="43" t="s">
        <v>183</v>
      </c>
    </row>
    <row r="356" spans="1:18" ht="15.75" customHeight="1" x14ac:dyDescent="0.25">
      <c r="B356" s="13"/>
      <c r="F356" s="13"/>
      <c r="G356" s="10">
        <f t="shared" si="20"/>
        <v>1.1000000000000001</v>
      </c>
      <c r="H356" s="10" t="s">
        <v>29</v>
      </c>
      <c r="I356" s="20">
        <v>0.10948448066456951</v>
      </c>
      <c r="J356" s="20"/>
      <c r="L356" s="11">
        <v>21</v>
      </c>
      <c r="M356" s="11">
        <v>0.75</v>
      </c>
      <c r="N356" s="43" t="s">
        <v>134</v>
      </c>
      <c r="R356" s="43" t="s">
        <v>183</v>
      </c>
    </row>
    <row r="357" spans="1:18" ht="15.75" customHeight="1" x14ac:dyDescent="0.25">
      <c r="B357" s="13"/>
      <c r="F357" s="13"/>
      <c r="G357" s="10">
        <f t="shared" si="20"/>
        <v>1.1000000000000001</v>
      </c>
      <c r="H357" s="10" t="s">
        <v>29</v>
      </c>
      <c r="I357" s="20">
        <v>0.10948448066456951</v>
      </c>
      <c r="J357" s="20"/>
      <c r="L357" s="11">
        <v>21</v>
      </c>
      <c r="M357" s="11">
        <v>0.75</v>
      </c>
      <c r="N357" s="43" t="s">
        <v>134</v>
      </c>
      <c r="R357" s="43" t="s">
        <v>183</v>
      </c>
    </row>
    <row r="358" spans="1:18" ht="15.75" customHeight="1" x14ac:dyDescent="0.25">
      <c r="B358" s="13"/>
      <c r="F358" s="13"/>
      <c r="G358" s="10">
        <f t="shared" si="20"/>
        <v>1.1000000000000001</v>
      </c>
      <c r="H358" s="10" t="s">
        <v>29</v>
      </c>
      <c r="I358" s="20">
        <v>0.10976593177167637</v>
      </c>
      <c r="J358" s="20"/>
      <c r="L358" s="11">
        <v>21</v>
      </c>
      <c r="M358" s="11">
        <v>0.75</v>
      </c>
      <c r="N358" s="43" t="s">
        <v>134</v>
      </c>
      <c r="R358" s="43" t="s">
        <v>183</v>
      </c>
    </row>
    <row r="359" spans="1:18" ht="15.75" customHeight="1" x14ac:dyDescent="0.25">
      <c r="B359" s="13"/>
      <c r="F359" s="13"/>
      <c r="G359" s="10">
        <f t="shared" si="20"/>
        <v>1.1000000000000001</v>
      </c>
      <c r="H359" s="10" t="s">
        <v>29</v>
      </c>
      <c r="I359" s="20">
        <v>0.13432893748282074</v>
      </c>
      <c r="J359" s="20"/>
      <c r="L359" s="11">
        <v>21</v>
      </c>
      <c r="M359" s="11">
        <v>0.75</v>
      </c>
      <c r="N359" s="43" t="s">
        <v>134</v>
      </c>
      <c r="R359" s="43" t="s">
        <v>183</v>
      </c>
    </row>
    <row r="360" spans="1:18" ht="15.75" customHeight="1" x14ac:dyDescent="0.25">
      <c r="A360" s="11" t="s">
        <v>116</v>
      </c>
      <c r="B360" s="13"/>
      <c r="F360" s="13"/>
      <c r="G360" s="10">
        <f t="shared" si="20"/>
        <v>1.1000000000000001</v>
      </c>
      <c r="H360" s="10" t="s">
        <v>29</v>
      </c>
      <c r="I360" s="20">
        <v>0.24451960456158567</v>
      </c>
      <c r="J360" s="20"/>
      <c r="L360" s="11">
        <v>21</v>
      </c>
      <c r="M360" s="11">
        <v>0.75</v>
      </c>
      <c r="N360" s="43" t="s">
        <v>134</v>
      </c>
      <c r="R360" s="43" t="s">
        <v>183</v>
      </c>
    </row>
    <row r="361" spans="1:18" ht="15.75" customHeight="1" x14ac:dyDescent="0.25">
      <c r="B361" s="13"/>
      <c r="F361" s="13"/>
      <c r="G361" s="10">
        <f t="shared" si="20"/>
        <v>1.1000000000000001</v>
      </c>
      <c r="H361" s="10" t="s">
        <v>29</v>
      </c>
      <c r="I361" s="20">
        <v>0.24451960456158567</v>
      </c>
      <c r="J361" s="20"/>
      <c r="L361" s="11">
        <v>21</v>
      </c>
      <c r="M361" s="11">
        <v>0.75</v>
      </c>
      <c r="N361" s="43" t="s">
        <v>134</v>
      </c>
      <c r="R361" s="43" t="s">
        <v>183</v>
      </c>
    </row>
    <row r="362" spans="1:18" ht="15.75" customHeight="1" x14ac:dyDescent="0.25">
      <c r="B362" s="13"/>
      <c r="F362" s="13"/>
      <c r="G362" s="10">
        <f t="shared" si="20"/>
        <v>1.1000000000000001</v>
      </c>
      <c r="H362" s="10" t="s">
        <v>29</v>
      </c>
      <c r="I362" s="20">
        <v>0.25522498121735937</v>
      </c>
      <c r="J362" s="20"/>
      <c r="L362" s="11">
        <v>21</v>
      </c>
      <c r="M362" s="11">
        <v>0.75</v>
      </c>
      <c r="N362" s="43" t="s">
        <v>134</v>
      </c>
      <c r="R362" s="43" t="s">
        <v>183</v>
      </c>
    </row>
    <row r="363" spans="1:18" ht="15.75" customHeight="1" x14ac:dyDescent="0.25">
      <c r="B363" s="13"/>
      <c r="F363" s="13"/>
      <c r="G363" s="10">
        <f t="shared" si="20"/>
        <v>1.1000000000000001</v>
      </c>
      <c r="H363" s="10" t="s">
        <v>29</v>
      </c>
      <c r="I363" s="20">
        <v>0.255608778181596</v>
      </c>
      <c r="J363" s="20"/>
      <c r="L363" s="11">
        <v>21</v>
      </c>
      <c r="M363" s="11">
        <v>0.75</v>
      </c>
      <c r="N363" s="43" t="s">
        <v>134</v>
      </c>
      <c r="R363" s="43" t="s">
        <v>183</v>
      </c>
    </row>
    <row r="364" spans="1:18" ht="15.75" customHeight="1" x14ac:dyDescent="0.25">
      <c r="B364" s="13"/>
      <c r="F364" s="13"/>
      <c r="G364" s="10">
        <f t="shared" si="20"/>
        <v>1.1000000000000001</v>
      </c>
      <c r="H364" s="10" t="s">
        <v>29</v>
      </c>
      <c r="I364" s="20">
        <v>0.29680298567632768</v>
      </c>
      <c r="J364" s="20"/>
      <c r="L364" s="11">
        <v>21</v>
      </c>
      <c r="M364" s="11">
        <v>0.75</v>
      </c>
      <c r="N364" s="43" t="s">
        <v>134</v>
      </c>
      <c r="R364" s="43" t="s">
        <v>183</v>
      </c>
    </row>
    <row r="365" spans="1:18" ht="15.75" customHeight="1" x14ac:dyDescent="0.25">
      <c r="B365" s="13"/>
      <c r="F365" s="13"/>
      <c r="G365" s="10">
        <f t="shared" si="20"/>
        <v>1.1000000000000001</v>
      </c>
      <c r="H365" s="10" t="s">
        <v>29</v>
      </c>
      <c r="I365" s="20">
        <v>0.298440519390404</v>
      </c>
      <c r="J365" s="20"/>
      <c r="L365" s="11">
        <v>21</v>
      </c>
      <c r="M365" s="11">
        <v>0.75</v>
      </c>
      <c r="N365" s="43" t="s">
        <v>134</v>
      </c>
      <c r="R365" s="43" t="s">
        <v>183</v>
      </c>
    </row>
    <row r="366" spans="1:18" ht="15.75" customHeight="1" x14ac:dyDescent="0.25">
      <c r="B366" s="13"/>
      <c r="F366" s="13"/>
      <c r="G366" s="10">
        <f t="shared" si="20"/>
        <v>1.1000000000000001</v>
      </c>
      <c r="H366" s="10" t="s">
        <v>29</v>
      </c>
      <c r="I366" s="20">
        <v>0.298440519390404</v>
      </c>
      <c r="J366" s="20"/>
      <c r="L366" s="11">
        <v>21</v>
      </c>
      <c r="M366" s="11">
        <v>0.75</v>
      </c>
      <c r="N366" s="43" t="s">
        <v>134</v>
      </c>
      <c r="R366" s="43" t="s">
        <v>183</v>
      </c>
    </row>
    <row r="367" spans="1:18" ht="15.75" customHeight="1" x14ac:dyDescent="0.25">
      <c r="B367" s="13"/>
      <c r="F367" s="13"/>
      <c r="G367" s="10">
        <f t="shared" si="20"/>
        <v>1.1000000000000001</v>
      </c>
      <c r="H367" s="10" t="s">
        <v>29</v>
      </c>
      <c r="I367" s="20">
        <v>0.29867932639037353</v>
      </c>
      <c r="J367" s="20"/>
      <c r="L367" s="11">
        <v>21</v>
      </c>
      <c r="M367" s="11">
        <v>0.75</v>
      </c>
      <c r="N367" s="43" t="s">
        <v>134</v>
      </c>
      <c r="R367" s="43" t="s">
        <v>183</v>
      </c>
    </row>
    <row r="368" spans="1:18" ht="15.75" customHeight="1" x14ac:dyDescent="0.25">
      <c r="B368" s="13"/>
      <c r="F368" s="13"/>
      <c r="G368" s="10"/>
      <c r="H368" s="10"/>
      <c r="I368" s="20"/>
      <c r="J368" s="20"/>
      <c r="N368" s="43"/>
      <c r="R368" s="43"/>
    </row>
    <row r="369" spans="2:18" ht="15.75" customHeight="1" x14ac:dyDescent="0.25">
      <c r="B369" s="13"/>
      <c r="F369" s="13"/>
      <c r="G369" s="10"/>
      <c r="H369" s="10"/>
      <c r="I369" s="20"/>
      <c r="J369" s="20"/>
      <c r="N369" s="43"/>
      <c r="R369" s="43"/>
    </row>
    <row r="370" spans="2:18" ht="15.75" customHeight="1" x14ac:dyDescent="0.25">
      <c r="B370" s="13"/>
      <c r="F370" s="13"/>
      <c r="I370" s="10"/>
      <c r="J370" s="20"/>
    </row>
    <row r="371" spans="2:18" ht="15.75" customHeight="1" x14ac:dyDescent="0.25">
      <c r="B371" s="13"/>
      <c r="F371" s="13"/>
      <c r="I371" s="10"/>
      <c r="J371" s="20"/>
    </row>
    <row r="372" spans="2:18" ht="15.75" customHeight="1" x14ac:dyDescent="0.25">
      <c r="B372" s="13"/>
      <c r="F372" s="13"/>
      <c r="I372" s="10"/>
      <c r="J372" s="20"/>
    </row>
    <row r="373" spans="2:18" ht="15.75" customHeight="1" x14ac:dyDescent="0.25">
      <c r="B373" s="13"/>
      <c r="F373" s="13"/>
      <c r="I373" s="10"/>
      <c r="J373" s="20"/>
    </row>
    <row r="374" spans="2:18" ht="15.75" customHeight="1" x14ac:dyDescent="0.25">
      <c r="B374" s="13"/>
      <c r="F374" s="13"/>
      <c r="I374" s="10"/>
      <c r="J374" s="20"/>
    </row>
    <row r="375" spans="2:18" ht="15.75" customHeight="1" x14ac:dyDescent="0.25">
      <c r="B375" s="13"/>
      <c r="F375" s="13"/>
      <c r="I375" s="10"/>
      <c r="J375" s="20"/>
    </row>
    <row r="376" spans="2:18" ht="15.75" customHeight="1" x14ac:dyDescent="0.25">
      <c r="B376" s="13"/>
      <c r="F376" s="13"/>
      <c r="I376" s="10"/>
      <c r="J376" s="20"/>
    </row>
    <row r="377" spans="2:18" ht="15.75" customHeight="1" x14ac:dyDescent="0.25">
      <c r="B377" s="13"/>
      <c r="F377" s="13"/>
      <c r="I377" s="10"/>
      <c r="J377" s="20"/>
    </row>
    <row r="378" spans="2:18" ht="15.75" customHeight="1" x14ac:dyDescent="0.25">
      <c r="B378" s="13"/>
      <c r="F378" s="13"/>
      <c r="I378" s="10"/>
      <c r="J378" s="20"/>
    </row>
    <row r="379" spans="2:18" ht="15.75" customHeight="1" x14ac:dyDescent="0.25">
      <c r="B379" s="13"/>
      <c r="F379" s="13"/>
      <c r="I379" s="10"/>
      <c r="J379" s="20"/>
    </row>
    <row r="380" spans="2:18" ht="15.75" customHeight="1" x14ac:dyDescent="0.25">
      <c r="B380" s="13"/>
      <c r="F380" s="13"/>
      <c r="I380" s="20"/>
      <c r="J380" s="20"/>
    </row>
    <row r="381" spans="2:18" ht="15.75" customHeight="1" x14ac:dyDescent="0.25">
      <c r="B381" s="13"/>
      <c r="F381" s="13"/>
      <c r="I381" s="20"/>
      <c r="J381" s="20"/>
    </row>
    <row r="382" spans="2:18" ht="15.75" customHeight="1" x14ac:dyDescent="0.25">
      <c r="B382" s="13"/>
      <c r="F382" s="13"/>
      <c r="I382" s="20"/>
      <c r="J382" s="20"/>
    </row>
    <row r="383" spans="2:18" ht="15.75" customHeight="1" x14ac:dyDescent="0.25">
      <c r="B383" s="13"/>
      <c r="F383" s="13"/>
      <c r="I383" s="20"/>
      <c r="J383" s="20"/>
    </row>
    <row r="384" spans="2:18" ht="15.75" customHeight="1" x14ac:dyDescent="0.25">
      <c r="B384" s="13"/>
      <c r="F384" s="13"/>
      <c r="I384" s="20"/>
      <c r="J384" s="20"/>
    </row>
    <row r="385" spans="2:18" ht="15.75" customHeight="1" x14ac:dyDescent="0.25">
      <c r="B385" s="13"/>
      <c r="F385" s="13"/>
      <c r="I385" s="20"/>
      <c r="J385" s="20"/>
    </row>
    <row r="386" spans="2:18" ht="15.75" customHeight="1" x14ac:dyDescent="0.25">
      <c r="B386" s="13"/>
      <c r="F386" s="13"/>
      <c r="I386" s="20"/>
      <c r="J386" s="20"/>
    </row>
    <row r="387" spans="2:18" ht="15.75" customHeight="1" x14ac:dyDescent="0.25">
      <c r="B387" s="13"/>
      <c r="F387" s="13"/>
      <c r="I387" s="20"/>
      <c r="J387" s="20"/>
    </row>
    <row r="388" spans="2:18" ht="15.75" customHeight="1" x14ac:dyDescent="0.25">
      <c r="B388" s="13"/>
      <c r="F388" s="13"/>
      <c r="I388" s="20"/>
      <c r="J388" s="20"/>
    </row>
    <row r="389" spans="2:18" ht="15.75" customHeight="1" x14ac:dyDescent="0.25">
      <c r="B389" s="13"/>
      <c r="F389" s="13"/>
      <c r="I389" s="20"/>
      <c r="J389" s="20"/>
    </row>
    <row r="390" spans="2:18" ht="15.75" customHeight="1" x14ac:dyDescent="0.25">
      <c r="B390" s="13"/>
      <c r="F390" s="13"/>
      <c r="I390" s="20"/>
      <c r="J390" s="20"/>
    </row>
    <row r="391" spans="2:18" ht="15.75" customHeight="1" x14ac:dyDescent="0.25">
      <c r="B391" s="13"/>
      <c r="F391" s="13"/>
      <c r="I391" s="20"/>
      <c r="J391" s="20"/>
    </row>
    <row r="392" spans="2:18" ht="15.75" customHeight="1" x14ac:dyDescent="0.25">
      <c r="B392" s="13"/>
      <c r="F392" s="13"/>
      <c r="I392" s="20"/>
      <c r="J392" s="20"/>
    </row>
    <row r="393" spans="2:18" ht="15.75" customHeight="1" x14ac:dyDescent="0.25">
      <c r="B393" s="13"/>
      <c r="F393" s="13"/>
      <c r="I393" s="20"/>
      <c r="J393" s="20"/>
    </row>
    <row r="394" spans="2:18" ht="15.75" customHeight="1" x14ac:dyDescent="0.25">
      <c r="B394" s="13"/>
      <c r="F394" s="13"/>
      <c r="I394" s="20"/>
      <c r="J394" s="20"/>
    </row>
    <row r="395" spans="2:18" ht="15.75" customHeight="1" x14ac:dyDescent="0.25">
      <c r="B395" s="13"/>
      <c r="F395" s="13"/>
      <c r="I395" s="20"/>
      <c r="J395" s="20"/>
    </row>
    <row r="396" spans="2:18" ht="15.75" customHeight="1" x14ac:dyDescent="0.25">
      <c r="B396" s="13"/>
      <c r="F396" s="13"/>
      <c r="I396" s="20"/>
      <c r="J396" s="20"/>
    </row>
    <row r="397" spans="2:18" ht="15.75" customHeight="1" x14ac:dyDescent="0.25">
      <c r="B397" s="13"/>
      <c r="F397" s="13"/>
      <c r="I397" s="20"/>
      <c r="J397" s="20"/>
    </row>
    <row r="398" spans="2:18" ht="15.75" customHeight="1" x14ac:dyDescent="0.25">
      <c r="B398" s="13"/>
      <c r="F398" s="13"/>
      <c r="I398" s="10"/>
      <c r="J398" s="20"/>
    </row>
    <row r="399" spans="2:18" ht="15.75" customHeight="1" x14ac:dyDescent="0.25">
      <c r="B399" s="13"/>
      <c r="F399" s="13"/>
      <c r="I399" s="10"/>
      <c r="J399" s="20"/>
      <c r="R399" s="21"/>
    </row>
    <row r="400" spans="2:18" ht="15.75" customHeight="1" x14ac:dyDescent="0.25">
      <c r="B400" s="13"/>
      <c r="F400" s="13"/>
      <c r="I400" s="10"/>
      <c r="J400" s="20"/>
      <c r="R400" s="21"/>
    </row>
    <row r="401" spans="2:18" ht="15.75" customHeight="1" x14ac:dyDescent="0.25">
      <c r="B401" s="13"/>
      <c r="F401" s="13"/>
      <c r="I401" s="10"/>
      <c r="J401" s="20"/>
      <c r="R401" s="21"/>
    </row>
    <row r="402" spans="2:18" ht="15.75" customHeight="1" x14ac:dyDescent="0.25">
      <c r="B402" s="13"/>
      <c r="F402" s="13"/>
      <c r="I402" s="10"/>
      <c r="J402" s="20"/>
      <c r="R402" s="21"/>
    </row>
    <row r="403" spans="2:18" ht="15.75" customHeight="1" x14ac:dyDescent="0.25">
      <c r="B403" s="13"/>
      <c r="F403" s="13"/>
      <c r="I403" s="10"/>
      <c r="J403" s="20"/>
      <c r="R403" s="21"/>
    </row>
    <row r="404" spans="2:18" ht="15.75" customHeight="1" x14ac:dyDescent="0.25">
      <c r="B404" s="13"/>
      <c r="F404" s="13"/>
      <c r="I404" s="10"/>
      <c r="J404" s="20"/>
      <c r="R404" s="21"/>
    </row>
    <row r="405" spans="2:18" ht="15.75" customHeight="1" x14ac:dyDescent="0.25">
      <c r="B405" s="13"/>
      <c r="F405" s="13"/>
      <c r="I405" s="10"/>
      <c r="J405" s="20"/>
      <c r="R405" s="21"/>
    </row>
    <row r="406" spans="2:18" ht="15.75" customHeight="1" x14ac:dyDescent="0.25">
      <c r="B406" s="13"/>
      <c r="F406" s="13"/>
      <c r="I406" s="10"/>
      <c r="J406" s="20"/>
      <c r="R406" s="21"/>
    </row>
    <row r="407" spans="2:18" ht="15.75" customHeight="1" x14ac:dyDescent="0.25">
      <c r="B407" s="13"/>
      <c r="F407" s="13"/>
      <c r="I407" s="10"/>
      <c r="J407" s="20"/>
      <c r="R407" s="21"/>
    </row>
    <row r="408" spans="2:18" ht="15.75" customHeight="1" x14ac:dyDescent="0.25">
      <c r="B408" s="13"/>
      <c r="F408" s="13"/>
      <c r="I408" s="10"/>
      <c r="J408" s="20"/>
      <c r="R408" s="21"/>
    </row>
    <row r="409" spans="2:18" ht="15.75" customHeight="1" x14ac:dyDescent="0.25">
      <c r="B409" s="13"/>
      <c r="F409" s="13"/>
      <c r="I409" s="10"/>
      <c r="J409" s="20"/>
      <c r="R409" s="21"/>
    </row>
    <row r="410" spans="2:18" ht="15.75" customHeight="1" x14ac:dyDescent="0.25">
      <c r="B410" s="13"/>
      <c r="F410" s="13"/>
      <c r="I410" s="10"/>
      <c r="J410" s="20"/>
      <c r="R410" s="21"/>
    </row>
    <row r="411" spans="2:18" ht="15.75" customHeight="1" x14ac:dyDescent="0.25">
      <c r="B411" s="13"/>
      <c r="F411" s="13"/>
      <c r="I411" s="10"/>
      <c r="J411" s="20"/>
      <c r="R411" s="21"/>
    </row>
    <row r="412" spans="2:18" ht="15.75" customHeight="1" x14ac:dyDescent="0.25">
      <c r="B412" s="13"/>
      <c r="F412" s="13"/>
      <c r="I412" s="10"/>
      <c r="J412" s="20"/>
      <c r="R412" s="21"/>
    </row>
    <row r="413" spans="2:18" ht="15.75" customHeight="1" x14ac:dyDescent="0.25">
      <c r="B413" s="13"/>
      <c r="F413" s="13"/>
      <c r="I413" s="10"/>
      <c r="J413" s="20"/>
      <c r="R413" s="21"/>
    </row>
    <row r="414" spans="2:18" ht="15.75" customHeight="1" x14ac:dyDescent="0.25">
      <c r="B414" s="13"/>
      <c r="F414" s="13"/>
      <c r="I414" s="10"/>
      <c r="J414" s="20"/>
      <c r="R414" s="21"/>
    </row>
    <row r="415" spans="2:18" ht="15.75" customHeight="1" x14ac:dyDescent="0.25">
      <c r="B415" s="13"/>
      <c r="F415" s="13"/>
      <c r="I415" s="10"/>
      <c r="J415" s="20"/>
      <c r="R415" s="21"/>
    </row>
    <row r="416" spans="2:18" ht="15.75" customHeight="1" x14ac:dyDescent="0.25">
      <c r="B416" s="13"/>
      <c r="F416" s="13"/>
      <c r="I416" s="20"/>
      <c r="J416" s="20"/>
      <c r="R416" s="21"/>
    </row>
    <row r="417" spans="2:18" ht="15.75" customHeight="1" x14ac:dyDescent="0.25">
      <c r="B417" s="13"/>
      <c r="F417" s="13"/>
      <c r="I417" s="20"/>
      <c r="J417" s="20"/>
      <c r="R417" s="21"/>
    </row>
    <row r="418" spans="2:18" ht="15.75" customHeight="1" x14ac:dyDescent="0.25">
      <c r="B418" s="13"/>
      <c r="F418" s="13"/>
      <c r="I418" s="20"/>
      <c r="J418" s="20"/>
      <c r="R418" s="21"/>
    </row>
    <row r="419" spans="2:18" ht="15.75" customHeight="1" x14ac:dyDescent="0.25">
      <c r="B419" s="13"/>
      <c r="F419" s="13"/>
      <c r="I419" s="20"/>
      <c r="J419" s="20"/>
      <c r="R419" s="21"/>
    </row>
    <row r="420" spans="2:18" ht="15.75" customHeight="1" x14ac:dyDescent="0.25">
      <c r="B420" s="13"/>
      <c r="F420" s="13"/>
      <c r="I420" s="20"/>
      <c r="J420" s="20"/>
      <c r="R420" s="21"/>
    </row>
    <row r="421" spans="2:18" ht="15.75" customHeight="1" x14ac:dyDescent="0.25">
      <c r="B421" s="13"/>
      <c r="F421" s="13"/>
      <c r="I421" s="20"/>
      <c r="J421" s="20"/>
      <c r="R421" s="21"/>
    </row>
    <row r="422" spans="2:18" ht="15.75" customHeight="1" x14ac:dyDescent="0.25">
      <c r="B422" s="13"/>
      <c r="F422" s="13"/>
      <c r="I422" s="20"/>
      <c r="J422" s="20"/>
      <c r="R422" s="21"/>
    </row>
    <row r="423" spans="2:18" ht="15.75" customHeight="1" x14ac:dyDescent="0.25">
      <c r="B423" s="13"/>
      <c r="F423" s="13"/>
      <c r="I423" s="20"/>
      <c r="J423" s="20"/>
      <c r="R423" s="21"/>
    </row>
    <row r="424" spans="2:18" ht="15.75" customHeight="1" x14ac:dyDescent="0.25">
      <c r="B424" s="13"/>
      <c r="F424" s="13"/>
      <c r="I424" s="20"/>
      <c r="J424" s="20"/>
      <c r="R424" s="21"/>
    </row>
    <row r="425" spans="2:18" ht="15.75" customHeight="1" x14ac:dyDescent="0.25">
      <c r="B425" s="13"/>
      <c r="F425" s="13"/>
      <c r="I425" s="20"/>
      <c r="J425" s="20"/>
      <c r="R425" s="21"/>
    </row>
    <row r="426" spans="2:18" ht="15.75" customHeight="1" x14ac:dyDescent="0.25">
      <c r="B426" s="13"/>
      <c r="F426" s="13"/>
      <c r="I426" s="20"/>
      <c r="J426" s="20"/>
      <c r="R426" s="21"/>
    </row>
    <row r="427" spans="2:18" ht="15.75" customHeight="1" x14ac:dyDescent="0.25">
      <c r="B427" s="13"/>
      <c r="F427" s="13"/>
      <c r="I427" s="20"/>
      <c r="J427" s="20"/>
      <c r="R427" s="21"/>
    </row>
    <row r="428" spans="2:18" ht="15.75" customHeight="1" x14ac:dyDescent="0.25">
      <c r="B428" s="13"/>
      <c r="F428" s="13"/>
      <c r="I428" s="20"/>
      <c r="J428" s="20"/>
      <c r="R428" s="21"/>
    </row>
    <row r="429" spans="2:18" ht="15.75" customHeight="1" x14ac:dyDescent="0.25">
      <c r="B429" s="13"/>
      <c r="F429" s="13"/>
      <c r="I429" s="20"/>
      <c r="J429" s="20"/>
      <c r="R429" s="21"/>
    </row>
    <row r="430" spans="2:18" ht="15.75" customHeight="1" x14ac:dyDescent="0.25">
      <c r="B430" s="13"/>
      <c r="F430" s="13"/>
      <c r="I430" s="20"/>
      <c r="J430" s="20"/>
      <c r="R430" s="21"/>
    </row>
    <row r="431" spans="2:18" ht="15.75" customHeight="1" x14ac:dyDescent="0.25">
      <c r="B431" s="13"/>
      <c r="F431" s="13"/>
      <c r="I431" s="20"/>
      <c r="J431" s="20"/>
      <c r="R431" s="21"/>
    </row>
    <row r="432" spans="2:18" ht="15.75" customHeight="1" x14ac:dyDescent="0.25">
      <c r="B432" s="13"/>
      <c r="F432" s="13"/>
      <c r="I432" s="20"/>
      <c r="J432" s="20"/>
      <c r="R432" s="21"/>
    </row>
    <row r="433" spans="2:18" ht="15.75" customHeight="1" x14ac:dyDescent="0.25">
      <c r="B433" s="13"/>
      <c r="F433" s="13"/>
      <c r="I433" s="20"/>
      <c r="J433" s="20"/>
      <c r="R433" s="21"/>
    </row>
    <row r="434" spans="2:18" ht="15.75" customHeight="1" x14ac:dyDescent="0.25">
      <c r="B434" s="13"/>
      <c r="F434" s="13"/>
      <c r="I434" s="10"/>
      <c r="R434" s="21"/>
    </row>
    <row r="435" spans="2:18" ht="15.75" customHeight="1" x14ac:dyDescent="0.25">
      <c r="B435" s="13"/>
      <c r="F435" s="13"/>
      <c r="I435" s="10"/>
      <c r="R435" s="21"/>
    </row>
    <row r="436" spans="2:18" ht="15.75" customHeight="1" x14ac:dyDescent="0.25">
      <c r="B436" s="13"/>
      <c r="F436" s="13"/>
      <c r="I436" s="10"/>
      <c r="R436" s="21"/>
    </row>
    <row r="437" spans="2:18" ht="15.75" customHeight="1" x14ac:dyDescent="0.25">
      <c r="B437" s="13"/>
      <c r="F437" s="13"/>
      <c r="I437" s="10"/>
      <c r="R437" s="21"/>
    </row>
    <row r="438" spans="2:18" ht="15.75" customHeight="1" x14ac:dyDescent="0.25">
      <c r="B438" s="13"/>
      <c r="F438" s="13"/>
      <c r="I438" s="10"/>
      <c r="R438" s="21"/>
    </row>
    <row r="439" spans="2:18" ht="15.75" customHeight="1" x14ac:dyDescent="0.25">
      <c r="B439" s="13"/>
      <c r="F439" s="13"/>
      <c r="I439" s="10"/>
      <c r="R439" s="21"/>
    </row>
    <row r="440" spans="2:18" ht="15.75" customHeight="1" x14ac:dyDescent="0.25">
      <c r="B440" s="13"/>
      <c r="F440" s="13"/>
      <c r="I440" s="10"/>
      <c r="R440" s="21"/>
    </row>
    <row r="441" spans="2:18" ht="15.75" customHeight="1" x14ac:dyDescent="0.25">
      <c r="B441" s="13"/>
      <c r="F441" s="13"/>
      <c r="I441" s="10"/>
      <c r="R441" s="21"/>
    </row>
    <row r="442" spans="2:18" ht="15.75" customHeight="1" x14ac:dyDescent="0.25">
      <c r="B442" s="13"/>
      <c r="F442" s="13"/>
      <c r="I442" s="10"/>
      <c r="R442" s="21"/>
    </row>
    <row r="443" spans="2:18" ht="15.75" customHeight="1" x14ac:dyDescent="0.25">
      <c r="B443" s="13"/>
      <c r="F443" s="13"/>
      <c r="I443" s="10"/>
      <c r="R443" s="21"/>
    </row>
    <row r="444" spans="2:18" ht="15.75" customHeight="1" x14ac:dyDescent="0.25">
      <c r="B444" s="13"/>
      <c r="F444" s="13"/>
      <c r="I444" s="10"/>
      <c r="R444" s="21"/>
    </row>
    <row r="445" spans="2:18" ht="15.75" customHeight="1" x14ac:dyDescent="0.25">
      <c r="B445" s="13"/>
      <c r="F445" s="13"/>
      <c r="I445" s="10"/>
      <c r="R445" s="21"/>
    </row>
    <row r="446" spans="2:18" ht="15.75" customHeight="1" x14ac:dyDescent="0.25">
      <c r="B446" s="13"/>
      <c r="F446" s="13"/>
      <c r="I446" s="10"/>
      <c r="R446" s="21"/>
    </row>
    <row r="447" spans="2:18" ht="15.75" customHeight="1" x14ac:dyDescent="0.25">
      <c r="B447" s="13"/>
      <c r="F447" s="13"/>
      <c r="I447" s="10"/>
      <c r="R447" s="21"/>
    </row>
    <row r="448" spans="2:18" ht="15.75" customHeight="1" x14ac:dyDescent="0.25">
      <c r="B448" s="13"/>
      <c r="F448" s="13"/>
      <c r="I448" s="10"/>
      <c r="R448" s="21"/>
    </row>
    <row r="449" spans="2:18" ht="15.75" customHeight="1" x14ac:dyDescent="0.25">
      <c r="B449" s="13"/>
      <c r="F449" s="13"/>
      <c r="I449" s="10"/>
      <c r="R449" s="21"/>
    </row>
    <row r="450" spans="2:18" ht="15.75" customHeight="1" x14ac:dyDescent="0.25">
      <c r="B450" s="13"/>
      <c r="F450" s="13"/>
      <c r="I450" s="10"/>
      <c r="R450" s="21"/>
    </row>
    <row r="451" spans="2:18" ht="15.75" customHeight="1" x14ac:dyDescent="0.25">
      <c r="B451" s="13"/>
      <c r="F451" s="13"/>
      <c r="I451" s="10"/>
      <c r="R451" s="21"/>
    </row>
    <row r="452" spans="2:18" ht="15.75" customHeight="1" x14ac:dyDescent="0.25">
      <c r="B452" s="13"/>
      <c r="F452" s="13"/>
      <c r="I452" s="20"/>
      <c r="J452" s="20"/>
      <c r="R452" s="21"/>
    </row>
    <row r="453" spans="2:18" ht="15.75" customHeight="1" x14ac:dyDescent="0.25">
      <c r="B453" s="13"/>
      <c r="F453" s="13"/>
      <c r="I453" s="20"/>
      <c r="J453" s="20"/>
      <c r="R453" s="21"/>
    </row>
    <row r="454" spans="2:18" ht="15.75" customHeight="1" x14ac:dyDescent="0.25">
      <c r="B454" s="13"/>
      <c r="F454" s="13"/>
      <c r="I454" s="20"/>
      <c r="J454" s="20"/>
      <c r="R454" s="21"/>
    </row>
    <row r="455" spans="2:18" ht="15.75" customHeight="1" x14ac:dyDescent="0.25">
      <c r="B455" s="13"/>
      <c r="F455" s="13"/>
      <c r="I455" s="20"/>
      <c r="J455" s="20"/>
      <c r="R455" s="21"/>
    </row>
    <row r="456" spans="2:18" ht="15.75" customHeight="1" x14ac:dyDescent="0.25">
      <c r="B456" s="13"/>
      <c r="F456" s="13"/>
      <c r="I456" s="20"/>
      <c r="J456" s="20"/>
      <c r="R456" s="21"/>
    </row>
    <row r="457" spans="2:18" ht="15.75" customHeight="1" x14ac:dyDescent="0.25">
      <c r="B457" s="13"/>
      <c r="F457" s="13"/>
      <c r="I457" s="20"/>
      <c r="J457" s="20"/>
      <c r="R457" s="21"/>
    </row>
    <row r="458" spans="2:18" ht="15.75" customHeight="1" x14ac:dyDescent="0.25">
      <c r="B458" s="13"/>
      <c r="F458" s="13"/>
      <c r="I458" s="20"/>
      <c r="J458" s="20"/>
      <c r="R458" s="21"/>
    </row>
    <row r="459" spans="2:18" ht="15.75" customHeight="1" x14ac:dyDescent="0.25">
      <c r="B459" s="13"/>
      <c r="F459" s="13"/>
      <c r="I459" s="20"/>
      <c r="J459" s="20"/>
      <c r="R459" s="21"/>
    </row>
    <row r="460" spans="2:18" ht="15.75" customHeight="1" x14ac:dyDescent="0.25">
      <c r="B460" s="13"/>
      <c r="F460" s="13"/>
      <c r="I460" s="20"/>
      <c r="J460" s="20"/>
      <c r="R460" s="21"/>
    </row>
    <row r="461" spans="2:18" ht="15.75" customHeight="1" x14ac:dyDescent="0.25">
      <c r="B461" s="13"/>
      <c r="F461" s="13"/>
      <c r="I461" s="20"/>
      <c r="J461" s="20"/>
      <c r="R461" s="21"/>
    </row>
    <row r="462" spans="2:18" ht="15.75" customHeight="1" x14ac:dyDescent="0.25">
      <c r="B462" s="13"/>
      <c r="F462" s="13"/>
      <c r="I462" s="20"/>
      <c r="J462" s="20"/>
      <c r="R462" s="21"/>
    </row>
    <row r="463" spans="2:18" ht="15.75" customHeight="1" x14ac:dyDescent="0.25">
      <c r="B463" s="13"/>
      <c r="F463" s="13"/>
      <c r="I463" s="20"/>
      <c r="J463" s="20"/>
      <c r="R463" s="21"/>
    </row>
    <row r="464" spans="2:18" ht="15.75" customHeight="1" x14ac:dyDescent="0.25">
      <c r="B464" s="13"/>
      <c r="F464" s="13"/>
      <c r="I464" s="20"/>
      <c r="J464" s="20"/>
      <c r="R464" s="21"/>
    </row>
    <row r="465" spans="1:18" ht="15.75" customHeight="1" x14ac:dyDescent="0.25">
      <c r="B465" s="13"/>
      <c r="F465" s="13"/>
      <c r="I465" s="20"/>
      <c r="J465" s="20"/>
      <c r="R465" s="21"/>
    </row>
    <row r="466" spans="1:18" ht="15.75" customHeight="1" x14ac:dyDescent="0.25">
      <c r="B466" s="13"/>
      <c r="F466" s="13"/>
      <c r="I466" s="20"/>
      <c r="J466" s="20"/>
      <c r="R466" s="21"/>
    </row>
    <row r="467" spans="1:18" ht="15.75" customHeight="1" x14ac:dyDescent="0.25">
      <c r="B467" s="13"/>
      <c r="F467" s="13"/>
      <c r="I467" s="20"/>
      <c r="J467" s="20"/>
      <c r="R467" s="21"/>
    </row>
    <row r="468" spans="1:18" ht="15.75" customHeight="1" x14ac:dyDescent="0.25">
      <c r="A468" s="11" t="s">
        <v>117</v>
      </c>
      <c r="B468" s="13"/>
      <c r="F468" s="13"/>
      <c r="I468" s="20"/>
      <c r="J468" s="20"/>
      <c r="R468" s="21"/>
    </row>
    <row r="469" spans="1:18" ht="15.75" customHeight="1" x14ac:dyDescent="0.25">
      <c r="B469" s="13"/>
      <c r="F469" s="13"/>
      <c r="I469" s="20"/>
      <c r="J469" s="20"/>
      <c r="R469" s="21"/>
    </row>
    <row r="470" spans="1:18" ht="15.75" customHeight="1" x14ac:dyDescent="0.25">
      <c r="B470" s="13"/>
      <c r="F470" s="13"/>
      <c r="I470" s="10"/>
    </row>
    <row r="471" spans="1:18" ht="15.75" customHeight="1" x14ac:dyDescent="0.25">
      <c r="B471" s="13"/>
      <c r="F471" s="13"/>
      <c r="I471" s="10"/>
    </row>
    <row r="472" spans="1:18" ht="15.75" customHeight="1" x14ac:dyDescent="0.25">
      <c r="B472" s="13"/>
      <c r="F472" s="13"/>
      <c r="I472" s="10"/>
    </row>
    <row r="473" spans="1:18" ht="15.75" customHeight="1" x14ac:dyDescent="0.25">
      <c r="B473" s="13"/>
      <c r="F473" s="13"/>
      <c r="I473" s="10"/>
    </row>
    <row r="474" spans="1:18" ht="15.75" customHeight="1" x14ac:dyDescent="0.25">
      <c r="B474" s="13"/>
      <c r="F474" s="13"/>
      <c r="I474" s="10"/>
    </row>
    <row r="475" spans="1:18" ht="15.75" customHeight="1" x14ac:dyDescent="0.25">
      <c r="B475" s="13"/>
      <c r="F475" s="13"/>
      <c r="I475" s="10"/>
    </row>
    <row r="476" spans="1:18" ht="15.75" customHeight="1" x14ac:dyDescent="0.25">
      <c r="B476" s="13"/>
      <c r="F476" s="13"/>
      <c r="I476" s="10"/>
    </row>
    <row r="477" spans="1:18" ht="15.75" customHeight="1" x14ac:dyDescent="0.25">
      <c r="B477" s="13"/>
      <c r="F477" s="13"/>
      <c r="I477" s="10"/>
    </row>
    <row r="478" spans="1:18" ht="15.75" customHeight="1" x14ac:dyDescent="0.25">
      <c r="B478" s="13"/>
      <c r="F478" s="13"/>
      <c r="I478" s="10"/>
    </row>
    <row r="479" spans="1:18" ht="15.75" customHeight="1" x14ac:dyDescent="0.25">
      <c r="B479" s="13"/>
      <c r="F479" s="13"/>
      <c r="I479" s="10"/>
    </row>
    <row r="480" spans="1:18" ht="15.75" customHeight="1" x14ac:dyDescent="0.25">
      <c r="B480" s="13"/>
      <c r="F480" s="13"/>
      <c r="I480" s="10"/>
    </row>
    <row r="481" spans="2:10" ht="15.75" customHeight="1" x14ac:dyDescent="0.25">
      <c r="B481" s="13"/>
      <c r="F481" s="13"/>
      <c r="I481" s="10"/>
    </row>
    <row r="482" spans="2:10" ht="15.75" customHeight="1" x14ac:dyDescent="0.25">
      <c r="B482" s="13"/>
      <c r="F482" s="13"/>
      <c r="I482" s="10"/>
    </row>
    <row r="483" spans="2:10" ht="15.75" customHeight="1" x14ac:dyDescent="0.25">
      <c r="B483" s="13"/>
      <c r="F483" s="13"/>
      <c r="I483" s="10"/>
    </row>
    <row r="484" spans="2:10" ht="15.75" customHeight="1" x14ac:dyDescent="0.25">
      <c r="B484" s="13"/>
      <c r="F484" s="13"/>
      <c r="I484" s="10"/>
    </row>
    <row r="485" spans="2:10" ht="15.75" customHeight="1" x14ac:dyDescent="0.25">
      <c r="B485" s="13"/>
      <c r="F485" s="13"/>
      <c r="I485" s="10"/>
    </row>
    <row r="486" spans="2:10" ht="15.75" customHeight="1" x14ac:dyDescent="0.25">
      <c r="B486" s="13"/>
      <c r="F486" s="13"/>
      <c r="I486" s="10"/>
    </row>
    <row r="487" spans="2:10" ht="15.75" customHeight="1" x14ac:dyDescent="0.25">
      <c r="B487" s="13"/>
      <c r="F487" s="13"/>
      <c r="I487" s="10"/>
    </row>
    <row r="488" spans="2:10" ht="15.75" customHeight="1" x14ac:dyDescent="0.25">
      <c r="B488" s="13"/>
      <c r="F488" s="13"/>
      <c r="I488" s="20"/>
      <c r="J488" s="20"/>
    </row>
    <row r="489" spans="2:10" ht="15.75" customHeight="1" x14ac:dyDescent="0.25">
      <c r="B489" s="13"/>
      <c r="F489" s="13"/>
      <c r="I489" s="20"/>
      <c r="J489" s="20"/>
    </row>
    <row r="490" spans="2:10" ht="15.75" customHeight="1" x14ac:dyDescent="0.25">
      <c r="B490" s="13"/>
      <c r="F490" s="13"/>
      <c r="I490" s="20"/>
      <c r="J490" s="20"/>
    </row>
    <row r="491" spans="2:10" ht="15.75" customHeight="1" x14ac:dyDescent="0.25">
      <c r="B491" s="13"/>
      <c r="F491" s="13"/>
      <c r="I491" s="20"/>
      <c r="J491" s="20"/>
    </row>
    <row r="492" spans="2:10" ht="15.75" customHeight="1" x14ac:dyDescent="0.25">
      <c r="B492" s="13"/>
      <c r="F492" s="13"/>
      <c r="I492" s="20"/>
      <c r="J492" s="20"/>
    </row>
    <row r="493" spans="2:10" ht="15.75" customHeight="1" x14ac:dyDescent="0.25">
      <c r="B493" s="13"/>
      <c r="F493" s="13"/>
      <c r="I493" s="20"/>
      <c r="J493" s="20"/>
    </row>
    <row r="494" spans="2:10" ht="15.75" customHeight="1" x14ac:dyDescent="0.25">
      <c r="B494" s="13"/>
      <c r="F494" s="13"/>
      <c r="I494" s="20"/>
      <c r="J494" s="20"/>
    </row>
    <row r="495" spans="2:10" ht="15.75" customHeight="1" x14ac:dyDescent="0.25">
      <c r="B495" s="13"/>
      <c r="F495" s="13"/>
      <c r="I495" s="20"/>
      <c r="J495" s="20"/>
    </row>
    <row r="496" spans="2:10" ht="15.75" customHeight="1" x14ac:dyDescent="0.25">
      <c r="B496" s="13"/>
      <c r="F496" s="13"/>
      <c r="I496" s="20"/>
      <c r="J496" s="20"/>
    </row>
    <row r="497" spans="2:18" ht="15.75" customHeight="1" x14ac:dyDescent="0.25">
      <c r="B497" s="13"/>
      <c r="F497" s="13"/>
      <c r="I497" s="20"/>
      <c r="J497" s="20"/>
    </row>
    <row r="498" spans="2:18" ht="15.75" customHeight="1" x14ac:dyDescent="0.25">
      <c r="B498" s="13"/>
      <c r="F498" s="13"/>
      <c r="I498" s="20"/>
      <c r="J498" s="20"/>
    </row>
    <row r="499" spans="2:18" ht="15.75" customHeight="1" x14ac:dyDescent="0.25">
      <c r="B499" s="13"/>
      <c r="F499" s="13"/>
      <c r="I499" s="20"/>
      <c r="J499" s="20"/>
    </row>
    <row r="500" spans="2:18" ht="15.75" customHeight="1" x14ac:dyDescent="0.25">
      <c r="B500" s="13"/>
      <c r="F500" s="13"/>
      <c r="I500" s="20"/>
      <c r="J500" s="20"/>
    </row>
    <row r="501" spans="2:18" ht="15.75" customHeight="1" x14ac:dyDescent="0.25">
      <c r="B501" s="13"/>
      <c r="F501" s="13"/>
      <c r="I501" s="20"/>
      <c r="J501" s="20"/>
    </row>
    <row r="502" spans="2:18" ht="15.75" customHeight="1" x14ac:dyDescent="0.25">
      <c r="B502" s="13"/>
      <c r="F502" s="13"/>
      <c r="I502" s="20"/>
      <c r="J502" s="20"/>
    </row>
    <row r="503" spans="2:18" ht="15.75" customHeight="1" x14ac:dyDescent="0.25">
      <c r="B503" s="13"/>
      <c r="F503" s="13"/>
      <c r="I503" s="20"/>
      <c r="J503" s="20"/>
    </row>
    <row r="504" spans="2:18" ht="15.75" customHeight="1" x14ac:dyDescent="0.25">
      <c r="B504" s="13"/>
      <c r="F504" s="13"/>
      <c r="I504" s="20"/>
      <c r="J504" s="20"/>
    </row>
    <row r="505" spans="2:18" ht="15.75" customHeight="1" x14ac:dyDescent="0.25">
      <c r="B505" s="13"/>
      <c r="F505" s="13"/>
      <c r="I505" s="20"/>
      <c r="J505" s="20"/>
    </row>
    <row r="506" spans="2:18" ht="15.75" customHeight="1" x14ac:dyDescent="0.25">
      <c r="B506" s="13"/>
      <c r="F506" s="13"/>
      <c r="I506" s="10"/>
    </row>
    <row r="507" spans="2:18" ht="15.75" customHeight="1" x14ac:dyDescent="0.25">
      <c r="B507" s="13"/>
      <c r="F507" s="13"/>
      <c r="I507" s="10"/>
      <c r="R507" s="21"/>
    </row>
    <row r="508" spans="2:18" ht="15.75" customHeight="1" x14ac:dyDescent="0.25">
      <c r="B508" s="13"/>
      <c r="F508" s="13"/>
      <c r="I508" s="10"/>
      <c r="R508" s="21"/>
    </row>
    <row r="509" spans="2:18" ht="15.75" customHeight="1" x14ac:dyDescent="0.25">
      <c r="B509" s="13"/>
      <c r="F509" s="13"/>
      <c r="I509" s="10"/>
      <c r="R509" s="21"/>
    </row>
    <row r="510" spans="2:18" ht="15.75" customHeight="1" x14ac:dyDescent="0.25">
      <c r="B510" s="13"/>
      <c r="F510" s="13"/>
      <c r="I510" s="10"/>
      <c r="R510" s="21"/>
    </row>
    <row r="511" spans="2:18" ht="15.75" customHeight="1" x14ac:dyDescent="0.25">
      <c r="B511" s="13"/>
      <c r="F511" s="13"/>
      <c r="I511" s="10"/>
      <c r="R511" s="21"/>
    </row>
    <row r="512" spans="2:18" ht="15.75" customHeight="1" x14ac:dyDescent="0.25">
      <c r="B512" s="13"/>
      <c r="F512" s="13"/>
      <c r="I512" s="10"/>
      <c r="R512" s="21"/>
    </row>
    <row r="513" spans="2:18" ht="15.75" customHeight="1" x14ac:dyDescent="0.25">
      <c r="B513" s="13"/>
      <c r="F513" s="13"/>
      <c r="I513" s="10"/>
      <c r="R513" s="21"/>
    </row>
    <row r="514" spans="2:18" ht="15.75" customHeight="1" x14ac:dyDescent="0.25">
      <c r="B514" s="13"/>
      <c r="F514" s="13"/>
      <c r="I514" s="10"/>
      <c r="R514" s="21"/>
    </row>
    <row r="515" spans="2:18" ht="15.75" customHeight="1" x14ac:dyDescent="0.25">
      <c r="B515" s="13"/>
      <c r="F515" s="13"/>
      <c r="I515" s="10"/>
      <c r="R515" s="21"/>
    </row>
    <row r="516" spans="2:18" ht="15.75" customHeight="1" x14ac:dyDescent="0.25">
      <c r="B516" s="13"/>
      <c r="F516" s="13"/>
      <c r="I516" s="10"/>
      <c r="R516" s="21"/>
    </row>
    <row r="517" spans="2:18" ht="15.75" customHeight="1" x14ac:dyDescent="0.25">
      <c r="B517" s="13"/>
      <c r="F517" s="13"/>
      <c r="I517" s="10"/>
      <c r="R517" s="21"/>
    </row>
    <row r="518" spans="2:18" ht="15.75" customHeight="1" x14ac:dyDescent="0.25">
      <c r="B518" s="13"/>
      <c r="F518" s="13"/>
      <c r="I518" s="10"/>
      <c r="R518" s="21"/>
    </row>
    <row r="519" spans="2:18" ht="15.75" customHeight="1" x14ac:dyDescent="0.25">
      <c r="B519" s="13"/>
      <c r="F519" s="13"/>
      <c r="I519" s="10"/>
      <c r="R519" s="21"/>
    </row>
    <row r="520" spans="2:18" ht="15.75" customHeight="1" x14ac:dyDescent="0.25">
      <c r="B520" s="13"/>
      <c r="F520" s="13"/>
      <c r="I520" s="10"/>
      <c r="R520" s="21"/>
    </row>
    <row r="521" spans="2:18" ht="15.75" customHeight="1" x14ac:dyDescent="0.25">
      <c r="B521" s="13"/>
      <c r="F521" s="13"/>
      <c r="I521" s="10"/>
      <c r="R521" s="21"/>
    </row>
    <row r="522" spans="2:18" ht="15.75" customHeight="1" x14ac:dyDescent="0.25">
      <c r="B522" s="13"/>
      <c r="F522" s="13"/>
      <c r="I522" s="10"/>
      <c r="R522" s="21"/>
    </row>
    <row r="523" spans="2:18" ht="15.75" customHeight="1" x14ac:dyDescent="0.25">
      <c r="B523" s="13"/>
      <c r="F523" s="13"/>
      <c r="I523" s="10"/>
      <c r="R523" s="21"/>
    </row>
    <row r="524" spans="2:18" ht="15.75" customHeight="1" x14ac:dyDescent="0.25">
      <c r="B524" s="13"/>
      <c r="F524" s="13"/>
      <c r="I524" s="20"/>
      <c r="J524" s="20"/>
      <c r="R524" s="21"/>
    </row>
    <row r="525" spans="2:18" ht="15.75" customHeight="1" x14ac:dyDescent="0.25">
      <c r="B525" s="13"/>
      <c r="F525" s="13"/>
      <c r="I525" s="20"/>
      <c r="J525" s="20"/>
      <c r="R525" s="21"/>
    </row>
    <row r="526" spans="2:18" ht="15.75" customHeight="1" x14ac:dyDescent="0.25">
      <c r="B526" s="13"/>
      <c r="F526" s="13"/>
      <c r="I526" s="20"/>
      <c r="J526" s="20"/>
      <c r="R526" s="21"/>
    </row>
    <row r="527" spans="2:18" ht="15.75" customHeight="1" x14ac:dyDescent="0.25">
      <c r="B527" s="13"/>
      <c r="F527" s="13"/>
      <c r="I527" s="20"/>
      <c r="J527" s="20"/>
      <c r="R527" s="21"/>
    </row>
    <row r="528" spans="2:18" ht="15.75" customHeight="1" x14ac:dyDescent="0.25">
      <c r="B528" s="13"/>
      <c r="F528" s="13"/>
      <c r="I528" s="20"/>
      <c r="J528" s="20"/>
      <c r="R528" s="21"/>
    </row>
    <row r="529" spans="2:18" ht="15.75" customHeight="1" x14ac:dyDescent="0.25">
      <c r="B529" s="13"/>
      <c r="F529" s="13"/>
      <c r="I529" s="20"/>
      <c r="J529" s="20"/>
      <c r="R529" s="21"/>
    </row>
    <row r="530" spans="2:18" ht="15.75" customHeight="1" x14ac:dyDescent="0.25">
      <c r="B530" s="13"/>
      <c r="F530" s="13"/>
      <c r="I530" s="20"/>
      <c r="J530" s="20"/>
      <c r="R530" s="21"/>
    </row>
    <row r="531" spans="2:18" ht="15.75" customHeight="1" x14ac:dyDescent="0.25">
      <c r="B531" s="13"/>
      <c r="F531" s="13"/>
      <c r="I531" s="20"/>
      <c r="J531" s="20"/>
      <c r="R531" s="21"/>
    </row>
    <row r="532" spans="2:18" ht="15.75" customHeight="1" x14ac:dyDescent="0.25">
      <c r="B532" s="13"/>
      <c r="F532" s="13"/>
      <c r="I532" s="20"/>
      <c r="J532" s="20"/>
      <c r="R532" s="21"/>
    </row>
    <row r="533" spans="2:18" ht="15.75" customHeight="1" x14ac:dyDescent="0.25">
      <c r="B533" s="13"/>
      <c r="F533" s="13"/>
      <c r="I533" s="20"/>
      <c r="J533" s="20"/>
      <c r="R533" s="21"/>
    </row>
    <row r="534" spans="2:18" ht="15.75" customHeight="1" x14ac:dyDescent="0.25">
      <c r="B534" s="13"/>
      <c r="F534" s="13"/>
      <c r="I534" s="20"/>
      <c r="J534" s="20"/>
      <c r="R534" s="21"/>
    </row>
    <row r="535" spans="2:18" ht="15.75" customHeight="1" x14ac:dyDescent="0.25">
      <c r="B535" s="13"/>
      <c r="F535" s="13"/>
      <c r="I535" s="20"/>
      <c r="J535" s="20"/>
      <c r="R535" s="21"/>
    </row>
    <row r="536" spans="2:18" ht="15.75" customHeight="1" x14ac:dyDescent="0.25">
      <c r="B536" s="13"/>
      <c r="F536" s="13"/>
      <c r="I536" s="20"/>
      <c r="J536" s="20"/>
      <c r="R536" s="21"/>
    </row>
    <row r="537" spans="2:18" ht="15.75" customHeight="1" x14ac:dyDescent="0.25">
      <c r="B537" s="13"/>
      <c r="F537" s="13"/>
      <c r="I537" s="20"/>
      <c r="J537" s="20"/>
      <c r="R537" s="21"/>
    </row>
    <row r="538" spans="2:18" ht="15.75" customHeight="1" x14ac:dyDescent="0.25">
      <c r="B538" s="13"/>
      <c r="F538" s="13"/>
      <c r="I538" s="20"/>
      <c r="J538" s="20"/>
      <c r="R538" s="21"/>
    </row>
    <row r="539" spans="2:18" ht="15.75" customHeight="1" x14ac:dyDescent="0.25">
      <c r="B539" s="13"/>
      <c r="F539" s="13"/>
      <c r="I539" s="20"/>
      <c r="J539" s="20"/>
      <c r="R539" s="21"/>
    </row>
    <row r="540" spans="2:18" ht="15.75" customHeight="1" x14ac:dyDescent="0.25">
      <c r="B540" s="13"/>
      <c r="F540" s="13"/>
      <c r="I540" s="20"/>
      <c r="J540" s="20"/>
      <c r="R540" s="21"/>
    </row>
    <row r="541" spans="2:18" ht="15.75" customHeight="1" x14ac:dyDescent="0.25">
      <c r="B541" s="13"/>
      <c r="F541" s="13"/>
      <c r="I541" s="20"/>
      <c r="J541" s="20"/>
      <c r="R541" s="21"/>
    </row>
    <row r="542" spans="2:18" ht="15.75" customHeight="1" x14ac:dyDescent="0.25">
      <c r="B542" s="13"/>
      <c r="F542" s="13"/>
      <c r="I542" s="10"/>
      <c r="R542" s="21"/>
    </row>
    <row r="543" spans="2:18" ht="15.75" customHeight="1" x14ac:dyDescent="0.25">
      <c r="B543" s="13"/>
      <c r="F543" s="13"/>
      <c r="I543" s="10"/>
      <c r="R543" s="21"/>
    </row>
    <row r="544" spans="2:18" ht="15.75" customHeight="1" x14ac:dyDescent="0.25">
      <c r="B544" s="13"/>
      <c r="F544" s="13"/>
      <c r="I544" s="10"/>
      <c r="R544" s="21"/>
    </row>
    <row r="545" spans="2:18" ht="15.75" customHeight="1" x14ac:dyDescent="0.25">
      <c r="B545" s="13"/>
      <c r="F545" s="13"/>
      <c r="I545" s="10"/>
      <c r="R545" s="21"/>
    </row>
    <row r="546" spans="2:18" ht="15.75" customHeight="1" x14ac:dyDescent="0.25">
      <c r="B546" s="13"/>
      <c r="F546" s="13"/>
      <c r="I546" s="10"/>
      <c r="R546" s="21"/>
    </row>
    <row r="547" spans="2:18" ht="15.75" customHeight="1" x14ac:dyDescent="0.25">
      <c r="B547" s="13"/>
      <c r="F547" s="13"/>
      <c r="I547" s="10"/>
      <c r="R547" s="21"/>
    </row>
    <row r="548" spans="2:18" ht="15.75" customHeight="1" x14ac:dyDescent="0.25">
      <c r="B548" s="13"/>
      <c r="F548" s="13"/>
      <c r="I548" s="10"/>
      <c r="R548" s="21"/>
    </row>
    <row r="549" spans="2:18" ht="15.75" customHeight="1" x14ac:dyDescent="0.25">
      <c r="B549" s="13"/>
      <c r="F549" s="13"/>
      <c r="I549" s="10"/>
      <c r="R549" s="21"/>
    </row>
    <row r="550" spans="2:18" ht="15.75" customHeight="1" x14ac:dyDescent="0.25">
      <c r="B550" s="13"/>
      <c r="F550" s="13"/>
      <c r="I550" s="10"/>
      <c r="R550" s="21"/>
    </row>
    <row r="551" spans="2:18" ht="15.75" customHeight="1" x14ac:dyDescent="0.25">
      <c r="B551" s="13"/>
      <c r="F551" s="13"/>
      <c r="I551" s="10"/>
      <c r="R551" s="21"/>
    </row>
    <row r="552" spans="2:18" ht="15.75" customHeight="1" x14ac:dyDescent="0.25">
      <c r="B552" s="13"/>
      <c r="F552" s="13"/>
      <c r="I552" s="10"/>
      <c r="R552" s="21"/>
    </row>
    <row r="553" spans="2:18" ht="15.75" customHeight="1" x14ac:dyDescent="0.25">
      <c r="B553" s="13"/>
      <c r="F553" s="13"/>
      <c r="I553" s="10"/>
      <c r="R553" s="21"/>
    </row>
    <row r="554" spans="2:18" ht="15.75" customHeight="1" x14ac:dyDescent="0.25">
      <c r="B554" s="13"/>
      <c r="F554" s="13"/>
      <c r="I554" s="10"/>
      <c r="R554" s="21"/>
    </row>
    <row r="555" spans="2:18" ht="15.75" customHeight="1" x14ac:dyDescent="0.25">
      <c r="B555" s="13"/>
      <c r="F555" s="13"/>
      <c r="I555" s="10"/>
      <c r="R555" s="21"/>
    </row>
    <row r="556" spans="2:18" ht="15.75" customHeight="1" x14ac:dyDescent="0.25">
      <c r="B556" s="13"/>
      <c r="F556" s="13"/>
      <c r="I556" s="10"/>
      <c r="R556" s="21"/>
    </row>
    <row r="557" spans="2:18" ht="15.75" customHeight="1" x14ac:dyDescent="0.25">
      <c r="B557" s="13"/>
      <c r="F557" s="13"/>
      <c r="I557" s="10"/>
      <c r="R557" s="21"/>
    </row>
    <row r="558" spans="2:18" ht="15.75" customHeight="1" x14ac:dyDescent="0.25">
      <c r="B558" s="13"/>
      <c r="F558" s="13"/>
      <c r="I558" s="10"/>
      <c r="R558" s="21"/>
    </row>
    <row r="559" spans="2:18" ht="15.75" customHeight="1" x14ac:dyDescent="0.25">
      <c r="B559" s="13"/>
      <c r="F559" s="13"/>
      <c r="I559" s="10"/>
      <c r="R559" s="21"/>
    </row>
    <row r="560" spans="2:18" ht="15.75" customHeight="1" x14ac:dyDescent="0.25">
      <c r="B560" s="13"/>
      <c r="F560" s="13"/>
      <c r="I560" s="20"/>
      <c r="J560" s="20"/>
      <c r="R560" s="21"/>
    </row>
    <row r="561" spans="2:18" ht="15.75" customHeight="1" x14ac:dyDescent="0.25">
      <c r="B561" s="13"/>
      <c r="F561" s="13"/>
      <c r="I561" s="20"/>
      <c r="J561" s="20"/>
      <c r="R561" s="21"/>
    </row>
    <row r="562" spans="2:18" ht="15.75" customHeight="1" x14ac:dyDescent="0.25">
      <c r="B562" s="13"/>
      <c r="F562" s="13"/>
      <c r="I562" s="20"/>
      <c r="J562" s="20"/>
      <c r="R562" s="21"/>
    </row>
    <row r="563" spans="2:18" ht="15.75" customHeight="1" x14ac:dyDescent="0.25">
      <c r="B563" s="13"/>
      <c r="F563" s="13"/>
      <c r="I563" s="20"/>
      <c r="J563" s="20"/>
      <c r="R563" s="21"/>
    </row>
    <row r="564" spans="2:18" ht="15.75" customHeight="1" x14ac:dyDescent="0.25">
      <c r="B564" s="13"/>
      <c r="F564" s="13"/>
      <c r="I564" s="20"/>
      <c r="J564" s="20"/>
      <c r="R564" s="21"/>
    </row>
    <row r="565" spans="2:18" ht="15.75" customHeight="1" x14ac:dyDescent="0.25">
      <c r="B565" s="13"/>
      <c r="F565" s="13"/>
      <c r="I565" s="20"/>
      <c r="J565" s="20"/>
      <c r="R565" s="21"/>
    </row>
    <row r="566" spans="2:18" ht="15.75" customHeight="1" x14ac:dyDescent="0.25">
      <c r="B566" s="13"/>
      <c r="F566" s="13"/>
      <c r="I566" s="20"/>
      <c r="J566" s="20"/>
      <c r="R566" s="21"/>
    </row>
    <row r="567" spans="2:18" ht="15.75" customHeight="1" x14ac:dyDescent="0.25">
      <c r="B567" s="13"/>
      <c r="F567" s="13"/>
      <c r="I567" s="20"/>
      <c r="J567" s="20"/>
      <c r="R567" s="21"/>
    </row>
    <row r="568" spans="2:18" ht="15.75" customHeight="1" x14ac:dyDescent="0.25">
      <c r="B568" s="13"/>
      <c r="F568" s="13"/>
      <c r="I568" s="20"/>
      <c r="J568" s="20"/>
      <c r="R568" s="21"/>
    </row>
    <row r="569" spans="2:18" ht="15.75" customHeight="1" x14ac:dyDescent="0.25">
      <c r="B569" s="13"/>
      <c r="F569" s="13"/>
      <c r="I569" s="20"/>
      <c r="J569" s="20"/>
      <c r="R569" s="21"/>
    </row>
    <row r="570" spans="2:18" ht="15.75" customHeight="1" x14ac:dyDescent="0.25">
      <c r="B570" s="13"/>
      <c r="F570" s="13"/>
      <c r="I570" s="20"/>
      <c r="J570" s="20"/>
      <c r="R570" s="21"/>
    </row>
    <row r="571" spans="2:18" ht="15.75" customHeight="1" x14ac:dyDescent="0.25">
      <c r="B571" s="13"/>
      <c r="F571" s="13"/>
      <c r="I571" s="20"/>
      <c r="J571" s="20"/>
      <c r="R571" s="21"/>
    </row>
    <row r="572" spans="2:18" ht="15.75" customHeight="1" x14ac:dyDescent="0.25">
      <c r="B572" s="13"/>
      <c r="F572" s="13"/>
      <c r="I572" s="20"/>
      <c r="J572" s="20"/>
      <c r="R572" s="21"/>
    </row>
    <row r="573" spans="2:18" ht="15.75" customHeight="1" x14ac:dyDescent="0.25">
      <c r="B573" s="13"/>
      <c r="F573" s="13"/>
      <c r="I573" s="20"/>
      <c r="J573" s="20"/>
      <c r="R573" s="21"/>
    </row>
    <row r="574" spans="2:18" ht="15.75" customHeight="1" x14ac:dyDescent="0.25">
      <c r="B574" s="13"/>
      <c r="F574" s="13"/>
      <c r="I574" s="20"/>
      <c r="J574" s="20"/>
      <c r="R574" s="21"/>
    </row>
    <row r="575" spans="2:18" ht="15.75" customHeight="1" x14ac:dyDescent="0.25">
      <c r="B575" s="13"/>
      <c r="F575" s="13"/>
      <c r="I575" s="20"/>
      <c r="J575" s="20"/>
      <c r="R575" s="21"/>
    </row>
    <row r="576" spans="2:18" ht="15.75" customHeight="1" x14ac:dyDescent="0.25">
      <c r="B576" s="13"/>
      <c r="F576" s="13"/>
      <c r="I576" s="20"/>
      <c r="J576" s="20"/>
      <c r="R576" s="21"/>
    </row>
    <row r="577" spans="1:18" ht="15.75" customHeight="1" x14ac:dyDescent="0.25">
      <c r="A577" s="11" t="s">
        <v>114</v>
      </c>
      <c r="B577" s="13"/>
      <c r="F577" s="13"/>
      <c r="I577" s="20"/>
      <c r="J577" s="20"/>
      <c r="R577" s="21"/>
    </row>
    <row r="578" spans="1:18" ht="15.75" customHeight="1" x14ac:dyDescent="0.25">
      <c r="B578" s="13"/>
      <c r="F578" s="13"/>
      <c r="R578" s="21"/>
    </row>
    <row r="579" spans="1:18" ht="15.75" customHeight="1" x14ac:dyDescent="0.25">
      <c r="B579" s="13"/>
      <c r="F579" s="13"/>
      <c r="I579" s="10"/>
    </row>
    <row r="580" spans="1:18" ht="15.75" customHeight="1" x14ac:dyDescent="0.25">
      <c r="B580" s="13"/>
      <c r="F580" s="13"/>
      <c r="I580" s="10"/>
    </row>
    <row r="581" spans="1:18" ht="15.75" customHeight="1" x14ac:dyDescent="0.25">
      <c r="B581" s="13"/>
      <c r="F581" s="13"/>
      <c r="I581" s="10"/>
    </row>
    <row r="582" spans="1:18" ht="15.75" customHeight="1" x14ac:dyDescent="0.25">
      <c r="B582" s="13"/>
      <c r="F582" s="13"/>
      <c r="I582" s="10"/>
    </row>
    <row r="583" spans="1:18" ht="15.75" customHeight="1" x14ac:dyDescent="0.25">
      <c r="B583" s="13"/>
      <c r="F583" s="13"/>
      <c r="I583" s="10"/>
    </row>
    <row r="584" spans="1:18" ht="15.75" customHeight="1" x14ac:dyDescent="0.25">
      <c r="B584" s="13"/>
      <c r="F584" s="13"/>
      <c r="I584" s="10"/>
    </row>
    <row r="585" spans="1:18" ht="15.75" customHeight="1" x14ac:dyDescent="0.25">
      <c r="B585" s="13"/>
      <c r="F585" s="13"/>
      <c r="I585" s="20"/>
      <c r="J585" s="20"/>
    </row>
    <row r="586" spans="1:18" ht="15.75" customHeight="1" x14ac:dyDescent="0.25">
      <c r="B586" s="13"/>
      <c r="F586" s="13"/>
      <c r="I586" s="10"/>
      <c r="J586" s="10"/>
    </row>
    <row r="587" spans="1:18" ht="15.75" customHeight="1" x14ac:dyDescent="0.25">
      <c r="B587" s="13"/>
      <c r="F587" s="13"/>
      <c r="I587" s="20"/>
      <c r="J587" s="20"/>
    </row>
    <row r="588" spans="1:18" ht="15.75" customHeight="1" x14ac:dyDescent="0.25">
      <c r="B588" s="13"/>
      <c r="F588" s="13"/>
      <c r="I588" s="10"/>
      <c r="J588" s="10"/>
    </row>
    <row r="589" spans="1:18" ht="15.75" customHeight="1" x14ac:dyDescent="0.25">
      <c r="B589" s="13"/>
      <c r="F589" s="13"/>
      <c r="I589" s="20"/>
      <c r="J589" s="20"/>
    </row>
    <row r="590" spans="1:18" ht="15.75" customHeight="1" x14ac:dyDescent="0.25">
      <c r="B590" s="13"/>
      <c r="F590" s="13"/>
      <c r="I590" s="10"/>
      <c r="J590" s="10"/>
    </row>
    <row r="591" spans="1:18" ht="15.75" customHeight="1" x14ac:dyDescent="0.25">
      <c r="B591" s="13"/>
      <c r="F591" s="13"/>
      <c r="I591" s="10"/>
      <c r="J591" s="20"/>
    </row>
    <row r="592" spans="1:18" ht="15.75" customHeight="1" x14ac:dyDescent="0.25">
      <c r="B592" s="13"/>
      <c r="F592" s="13"/>
      <c r="I592" s="10"/>
      <c r="J592" s="20"/>
    </row>
    <row r="593" spans="2:10" ht="15.75" customHeight="1" x14ac:dyDescent="0.25">
      <c r="B593" s="13"/>
      <c r="F593" s="13"/>
      <c r="I593" s="10"/>
      <c r="J593" s="20"/>
    </row>
    <row r="594" spans="2:10" ht="15.75" customHeight="1" x14ac:dyDescent="0.25">
      <c r="B594" s="13"/>
      <c r="F594" s="13"/>
      <c r="I594" s="10"/>
      <c r="J594" s="20"/>
    </row>
    <row r="595" spans="2:10" ht="15.75" customHeight="1" x14ac:dyDescent="0.25">
      <c r="B595" s="13"/>
      <c r="F595" s="13"/>
      <c r="I595" s="10"/>
      <c r="J595" s="20"/>
    </row>
    <row r="596" spans="2:10" ht="15.75" customHeight="1" x14ac:dyDescent="0.25">
      <c r="B596" s="13"/>
      <c r="F596" s="13"/>
      <c r="I596" s="10"/>
      <c r="J596" s="20"/>
    </row>
    <row r="597" spans="2:10" ht="15.75" customHeight="1" x14ac:dyDescent="0.25">
      <c r="B597" s="13"/>
      <c r="F597" s="13"/>
      <c r="I597" s="20"/>
      <c r="J597" s="20"/>
    </row>
    <row r="598" spans="2:10" ht="15.75" customHeight="1" x14ac:dyDescent="0.25">
      <c r="B598" s="13"/>
      <c r="F598" s="13"/>
      <c r="I598" s="10"/>
      <c r="J598" s="10"/>
    </row>
    <row r="599" spans="2:10" ht="15.75" customHeight="1" x14ac:dyDescent="0.25">
      <c r="B599" s="13"/>
      <c r="F599" s="13"/>
      <c r="I599" s="20"/>
      <c r="J599" s="20"/>
    </row>
    <row r="600" spans="2:10" ht="15.75" customHeight="1" x14ac:dyDescent="0.25">
      <c r="B600" s="13"/>
      <c r="F600" s="13"/>
      <c r="I600" s="10"/>
      <c r="J600" s="10"/>
    </row>
    <row r="601" spans="2:10" ht="15.75" customHeight="1" x14ac:dyDescent="0.25">
      <c r="B601" s="13"/>
      <c r="F601" s="13"/>
      <c r="I601" s="20"/>
      <c r="J601" s="20"/>
    </row>
    <row r="602" spans="2:10" ht="15.75" customHeight="1" x14ac:dyDescent="0.25">
      <c r="B602" s="13"/>
      <c r="F602" s="13"/>
      <c r="I602" s="10"/>
      <c r="J602" s="10"/>
    </row>
    <row r="603" spans="2:10" ht="15.75" customHeight="1" x14ac:dyDescent="0.25">
      <c r="B603" s="13"/>
      <c r="F603" s="13"/>
      <c r="I603" s="10"/>
    </row>
    <row r="604" spans="2:10" ht="15.75" customHeight="1" x14ac:dyDescent="0.25">
      <c r="B604" s="13"/>
      <c r="F604" s="13"/>
      <c r="I604" s="10"/>
    </row>
    <row r="605" spans="2:10" ht="15.75" customHeight="1" x14ac:dyDescent="0.25">
      <c r="B605" s="13"/>
      <c r="F605" s="13"/>
      <c r="I605" s="10"/>
    </row>
    <row r="606" spans="2:10" ht="15.75" customHeight="1" x14ac:dyDescent="0.25">
      <c r="B606" s="13"/>
      <c r="F606" s="13"/>
      <c r="I606" s="10"/>
    </row>
    <row r="607" spans="2:10" ht="15.75" customHeight="1" x14ac:dyDescent="0.25">
      <c r="B607" s="13"/>
      <c r="F607" s="13"/>
      <c r="I607" s="10"/>
    </row>
    <row r="608" spans="2:10" ht="15.75" customHeight="1" x14ac:dyDescent="0.25">
      <c r="B608" s="13"/>
      <c r="F608" s="13"/>
      <c r="I608" s="10"/>
    </row>
    <row r="609" spans="1:10" ht="15.75" customHeight="1" x14ac:dyDescent="0.25">
      <c r="B609" s="13"/>
      <c r="F609" s="13"/>
      <c r="I609" s="20"/>
      <c r="J609" s="20"/>
    </row>
    <row r="610" spans="1:10" ht="15.75" customHeight="1" x14ac:dyDescent="0.25">
      <c r="B610" s="13"/>
      <c r="F610" s="13"/>
      <c r="I610" s="10"/>
      <c r="J610" s="10"/>
    </row>
    <row r="611" spans="1:10" ht="15.75" customHeight="1" x14ac:dyDescent="0.25">
      <c r="B611" s="13"/>
      <c r="F611" s="13"/>
      <c r="I611" s="20"/>
      <c r="J611" s="20"/>
    </row>
    <row r="612" spans="1:10" ht="15.75" customHeight="1" x14ac:dyDescent="0.25">
      <c r="B612" s="13"/>
      <c r="F612" s="13"/>
      <c r="I612" s="10"/>
      <c r="J612" s="10"/>
    </row>
    <row r="613" spans="1:10" ht="15.75" customHeight="1" x14ac:dyDescent="0.25">
      <c r="A613" s="11" t="s">
        <v>115</v>
      </c>
      <c r="B613" s="13"/>
      <c r="F613" s="13"/>
      <c r="I613" s="20"/>
      <c r="J613" s="20"/>
    </row>
    <row r="614" spans="1:10" ht="15.75" customHeight="1" x14ac:dyDescent="0.25">
      <c r="B614" s="13"/>
      <c r="F614" s="13"/>
      <c r="I614" s="10"/>
      <c r="J614" s="10"/>
    </row>
    <row r="615" spans="1:10" ht="15.75" customHeight="1" x14ac:dyDescent="0.25">
      <c r="B615" s="13"/>
      <c r="F615" s="13"/>
      <c r="I615" s="10"/>
      <c r="J615" s="20"/>
    </row>
    <row r="616" spans="1:10" ht="15.75" customHeight="1" x14ac:dyDescent="0.25">
      <c r="B616" s="13"/>
      <c r="F616" s="13"/>
      <c r="I616" s="10"/>
      <c r="J616" s="20"/>
    </row>
    <row r="617" spans="1:10" ht="15.75" customHeight="1" x14ac:dyDescent="0.25">
      <c r="B617" s="13"/>
      <c r="F617" s="13"/>
      <c r="I617" s="10"/>
      <c r="J617" s="20"/>
    </row>
    <row r="618" spans="1:10" ht="15.75" customHeight="1" x14ac:dyDescent="0.25">
      <c r="B618" s="13"/>
      <c r="F618" s="13"/>
      <c r="I618" s="10"/>
      <c r="J618" s="20"/>
    </row>
    <row r="619" spans="1:10" ht="15.75" customHeight="1" x14ac:dyDescent="0.25">
      <c r="B619" s="13"/>
      <c r="F619" s="13"/>
      <c r="I619" s="10"/>
      <c r="J619" s="20"/>
    </row>
    <row r="620" spans="1:10" ht="15.75" customHeight="1" x14ac:dyDescent="0.25">
      <c r="B620" s="13"/>
      <c r="F620" s="13"/>
      <c r="I620" s="10"/>
      <c r="J620" s="20"/>
    </row>
    <row r="621" spans="1:10" ht="15.75" customHeight="1" x14ac:dyDescent="0.25">
      <c r="B621" s="13"/>
      <c r="F621" s="13"/>
      <c r="I621" s="20"/>
      <c r="J621" s="20"/>
    </row>
    <row r="622" spans="1:10" ht="15.75" customHeight="1" x14ac:dyDescent="0.25">
      <c r="B622" s="13"/>
      <c r="F622" s="13"/>
      <c r="I622" s="10"/>
      <c r="J622" s="10"/>
    </row>
    <row r="623" spans="1:10" ht="15.75" customHeight="1" x14ac:dyDescent="0.25">
      <c r="B623" s="13"/>
      <c r="F623" s="13"/>
      <c r="I623" s="20"/>
      <c r="J623" s="20"/>
    </row>
    <row r="624" spans="1:10" ht="15.75" customHeight="1" x14ac:dyDescent="0.25">
      <c r="B624" s="13"/>
      <c r="F624" s="13"/>
      <c r="I624" s="10"/>
      <c r="J624" s="10"/>
    </row>
    <row r="625" spans="2:10" ht="15.75" customHeight="1" x14ac:dyDescent="0.25">
      <c r="B625" s="13"/>
      <c r="F625" s="13"/>
      <c r="I625" s="20"/>
      <c r="J625" s="20"/>
    </row>
    <row r="626" spans="2:10" ht="15.75" customHeight="1" x14ac:dyDescent="0.25">
      <c r="B626" s="13"/>
      <c r="F626" s="13"/>
      <c r="I626" s="10"/>
      <c r="J626" s="10"/>
    </row>
    <row r="627" spans="2:10" ht="15.75" customHeight="1" x14ac:dyDescent="0.25">
      <c r="B627" s="13"/>
      <c r="F627" s="13"/>
      <c r="I627" s="10"/>
    </row>
    <row r="628" spans="2:10" ht="15.75" customHeight="1" x14ac:dyDescent="0.25">
      <c r="B628" s="13"/>
      <c r="F628" s="13"/>
      <c r="I628" s="10"/>
    </row>
    <row r="629" spans="2:10" ht="15.75" customHeight="1" x14ac:dyDescent="0.25">
      <c r="B629" s="13"/>
      <c r="F629" s="13"/>
      <c r="I629" s="10"/>
    </row>
    <row r="630" spans="2:10" ht="15.75" customHeight="1" x14ac:dyDescent="0.25">
      <c r="B630" s="13"/>
      <c r="F630" s="13"/>
      <c r="I630" s="10"/>
    </row>
    <row r="631" spans="2:10" ht="15.75" customHeight="1" x14ac:dyDescent="0.25">
      <c r="B631" s="13"/>
      <c r="F631" s="13"/>
      <c r="I631" s="10"/>
    </row>
    <row r="632" spans="2:10" ht="15.75" customHeight="1" x14ac:dyDescent="0.25">
      <c r="B632" s="13"/>
      <c r="F632" s="13"/>
      <c r="I632" s="10"/>
    </row>
    <row r="633" spans="2:10" ht="15.75" customHeight="1" x14ac:dyDescent="0.25">
      <c r="B633" s="13"/>
      <c r="F633" s="13"/>
      <c r="I633" s="20"/>
      <c r="J633" s="20"/>
    </row>
    <row r="634" spans="2:10" ht="15.75" customHeight="1" x14ac:dyDescent="0.25">
      <c r="B634" s="13"/>
      <c r="F634" s="13"/>
      <c r="I634" s="10"/>
      <c r="J634" s="10"/>
    </row>
    <row r="635" spans="2:10" ht="15.75" customHeight="1" x14ac:dyDescent="0.25">
      <c r="B635" s="13"/>
      <c r="F635" s="13"/>
      <c r="I635" s="20"/>
      <c r="J635" s="20"/>
    </row>
    <row r="636" spans="2:10" ht="15.75" customHeight="1" x14ac:dyDescent="0.25">
      <c r="B636" s="13"/>
      <c r="F636" s="13"/>
      <c r="I636" s="10"/>
      <c r="J636" s="10"/>
    </row>
    <row r="637" spans="2:10" ht="15.75" customHeight="1" x14ac:dyDescent="0.25">
      <c r="B637" s="13"/>
      <c r="F637" s="13"/>
      <c r="I637" s="20"/>
      <c r="J637" s="20"/>
    </row>
    <row r="638" spans="2:10" ht="15.75" customHeight="1" x14ac:dyDescent="0.25">
      <c r="B638" s="13"/>
      <c r="F638" s="13"/>
      <c r="I638" s="10"/>
      <c r="J638" s="10"/>
    </row>
    <row r="639" spans="2:10" ht="15.75" customHeight="1" x14ac:dyDescent="0.25">
      <c r="B639" s="13"/>
      <c r="F639" s="13"/>
      <c r="I639" s="10"/>
      <c r="J639" s="20"/>
    </row>
    <row r="640" spans="2:10" ht="15.75" customHeight="1" x14ac:dyDescent="0.25">
      <c r="B640" s="13"/>
      <c r="F640" s="13"/>
      <c r="I640" s="10"/>
      <c r="J640" s="20"/>
    </row>
    <row r="641" spans="1:10" ht="15.75" customHeight="1" x14ac:dyDescent="0.25">
      <c r="B641" s="13"/>
      <c r="F641" s="13"/>
      <c r="I641" s="10"/>
      <c r="J641" s="20"/>
    </row>
    <row r="642" spans="1:10" ht="15.75" customHeight="1" x14ac:dyDescent="0.25">
      <c r="B642" s="13"/>
      <c r="F642" s="13"/>
      <c r="I642" s="10"/>
      <c r="J642" s="20"/>
    </row>
    <row r="643" spans="1:10" ht="15.75" customHeight="1" x14ac:dyDescent="0.25">
      <c r="B643" s="13"/>
      <c r="F643" s="13"/>
      <c r="I643" s="10"/>
      <c r="J643" s="20"/>
    </row>
    <row r="644" spans="1:10" ht="15.75" customHeight="1" x14ac:dyDescent="0.25">
      <c r="B644" s="13"/>
      <c r="F644" s="13"/>
      <c r="I644" s="10"/>
      <c r="J644" s="20"/>
    </row>
    <row r="645" spans="1:10" ht="15.75" customHeight="1" x14ac:dyDescent="0.25">
      <c r="B645" s="13"/>
      <c r="F645" s="13"/>
      <c r="I645" s="20"/>
      <c r="J645" s="20"/>
    </row>
    <row r="646" spans="1:10" ht="15.75" customHeight="1" x14ac:dyDescent="0.25">
      <c r="B646" s="13"/>
      <c r="F646" s="13"/>
      <c r="I646" s="10"/>
      <c r="J646" s="10"/>
    </row>
    <row r="647" spans="1:10" ht="15.75" customHeight="1" x14ac:dyDescent="0.25">
      <c r="B647" s="13"/>
      <c r="F647" s="13"/>
      <c r="I647" s="20"/>
      <c r="J647" s="20"/>
    </row>
    <row r="648" spans="1:10" ht="15.75" customHeight="1" x14ac:dyDescent="0.25">
      <c r="B648" s="13"/>
      <c r="F648" s="13"/>
      <c r="I648" s="10"/>
      <c r="J648" s="10"/>
    </row>
    <row r="649" spans="1:10" ht="15.75" customHeight="1" x14ac:dyDescent="0.25">
      <c r="A649" s="11" t="s">
        <v>116</v>
      </c>
      <c r="B649" s="13"/>
      <c r="F649" s="13"/>
      <c r="I649" s="20"/>
      <c r="J649" s="20"/>
    </row>
    <row r="650" spans="1:10" ht="15.75" customHeight="1" x14ac:dyDescent="0.25">
      <c r="B650" s="13"/>
      <c r="F650" s="13"/>
      <c r="I650" s="10"/>
      <c r="J650" s="10"/>
    </row>
    <row r="651" spans="1:10" ht="15.75" customHeight="1" x14ac:dyDescent="0.25">
      <c r="B651" s="13"/>
      <c r="F651" s="13"/>
      <c r="I651" s="10"/>
    </row>
    <row r="652" spans="1:10" ht="15.75" customHeight="1" x14ac:dyDescent="0.25">
      <c r="B652" s="13"/>
      <c r="F652" s="13"/>
      <c r="I652" s="10"/>
    </row>
    <row r="653" spans="1:10" ht="15.75" customHeight="1" x14ac:dyDescent="0.25">
      <c r="B653" s="13"/>
      <c r="F653" s="13"/>
      <c r="I653" s="10"/>
    </row>
    <row r="654" spans="1:10" ht="15.75" customHeight="1" x14ac:dyDescent="0.25">
      <c r="B654" s="13"/>
      <c r="F654" s="13"/>
      <c r="I654" s="10"/>
    </row>
    <row r="655" spans="1:10" ht="15.75" customHeight="1" x14ac:dyDescent="0.25">
      <c r="B655" s="13"/>
      <c r="F655" s="13"/>
      <c r="I655" s="10"/>
    </row>
    <row r="656" spans="1:10" ht="15.75" customHeight="1" x14ac:dyDescent="0.25">
      <c r="B656" s="13"/>
      <c r="F656" s="13"/>
      <c r="I656" s="10"/>
    </row>
    <row r="657" spans="2:10" ht="15.75" customHeight="1" x14ac:dyDescent="0.25">
      <c r="B657" s="13"/>
      <c r="F657" s="13"/>
      <c r="I657" s="20"/>
      <c r="J657" s="20"/>
    </row>
    <row r="658" spans="2:10" ht="15.75" customHeight="1" x14ac:dyDescent="0.25">
      <c r="B658" s="13"/>
      <c r="F658" s="13"/>
      <c r="I658" s="10"/>
      <c r="J658" s="10"/>
    </row>
    <row r="659" spans="2:10" ht="15.75" customHeight="1" x14ac:dyDescent="0.25">
      <c r="B659" s="13"/>
      <c r="F659" s="13"/>
      <c r="I659" s="20"/>
      <c r="J659" s="20"/>
    </row>
    <row r="660" spans="2:10" ht="15.75" customHeight="1" x14ac:dyDescent="0.25">
      <c r="B660" s="13"/>
      <c r="F660" s="13"/>
      <c r="I660" s="10"/>
      <c r="J660" s="10"/>
    </row>
    <row r="661" spans="2:10" ht="15.75" customHeight="1" x14ac:dyDescent="0.25">
      <c r="B661" s="13"/>
      <c r="F661" s="13"/>
      <c r="I661" s="20"/>
      <c r="J661" s="20"/>
    </row>
    <row r="662" spans="2:10" ht="15.75" customHeight="1" x14ac:dyDescent="0.25">
      <c r="B662" s="13"/>
      <c r="F662" s="13"/>
      <c r="I662" s="10"/>
      <c r="J662" s="10"/>
    </row>
    <row r="663" spans="2:10" ht="15.75" customHeight="1" x14ac:dyDescent="0.25">
      <c r="B663" s="13"/>
      <c r="F663" s="13"/>
      <c r="I663" s="10"/>
    </row>
    <row r="664" spans="2:10" ht="15.75" customHeight="1" x14ac:dyDescent="0.25">
      <c r="B664" s="13"/>
      <c r="F664" s="13"/>
      <c r="I664" s="10"/>
    </row>
    <row r="665" spans="2:10" ht="15.75" customHeight="1" x14ac:dyDescent="0.25">
      <c r="B665" s="13"/>
      <c r="F665" s="13"/>
      <c r="I665" s="10"/>
    </row>
    <row r="666" spans="2:10" ht="15.75" customHeight="1" x14ac:dyDescent="0.25">
      <c r="B666" s="13"/>
      <c r="F666" s="13"/>
      <c r="I666" s="10"/>
    </row>
    <row r="667" spans="2:10" ht="15.75" customHeight="1" x14ac:dyDescent="0.25">
      <c r="B667" s="13"/>
      <c r="F667" s="13"/>
      <c r="I667" s="10"/>
    </row>
    <row r="668" spans="2:10" ht="15.75" customHeight="1" x14ac:dyDescent="0.25">
      <c r="B668" s="13"/>
      <c r="F668" s="13"/>
      <c r="I668" s="10"/>
    </row>
    <row r="669" spans="2:10" ht="15.75" customHeight="1" x14ac:dyDescent="0.25">
      <c r="B669" s="13"/>
      <c r="F669" s="13"/>
      <c r="I669" s="20"/>
      <c r="J669" s="20"/>
    </row>
    <row r="670" spans="2:10" ht="15.75" customHeight="1" x14ac:dyDescent="0.25">
      <c r="B670" s="13"/>
      <c r="F670" s="13"/>
      <c r="I670" s="10"/>
      <c r="J670" s="10"/>
    </row>
    <row r="671" spans="2:10" ht="15.75" customHeight="1" x14ac:dyDescent="0.25">
      <c r="B671" s="13"/>
      <c r="F671" s="13"/>
      <c r="I671" s="20"/>
      <c r="J671" s="20"/>
    </row>
    <row r="672" spans="2:10" ht="15.75" customHeight="1" x14ac:dyDescent="0.25">
      <c r="B672" s="13"/>
      <c r="F672" s="13"/>
      <c r="I672" s="10"/>
      <c r="J672" s="10"/>
    </row>
    <row r="673" spans="1:10" ht="15.75" customHeight="1" x14ac:dyDescent="0.25">
      <c r="B673" s="13"/>
      <c r="F673" s="13"/>
      <c r="I673" s="20"/>
      <c r="J673" s="20"/>
    </row>
    <row r="674" spans="1:10" ht="15.75" customHeight="1" x14ac:dyDescent="0.25">
      <c r="B674" s="13"/>
      <c r="F674" s="13"/>
      <c r="I674" s="10"/>
      <c r="J674" s="10"/>
    </row>
    <row r="675" spans="1:10" ht="15.75" customHeight="1" x14ac:dyDescent="0.25">
      <c r="B675" s="13"/>
      <c r="F675" s="13"/>
      <c r="I675" s="10"/>
    </row>
    <row r="676" spans="1:10" ht="15.75" customHeight="1" x14ac:dyDescent="0.25">
      <c r="B676" s="13"/>
      <c r="F676" s="13"/>
      <c r="I676" s="10"/>
    </row>
    <row r="677" spans="1:10" ht="15.75" customHeight="1" x14ac:dyDescent="0.25">
      <c r="B677" s="13"/>
      <c r="F677" s="13"/>
      <c r="I677" s="10"/>
    </row>
    <row r="678" spans="1:10" ht="15.75" customHeight="1" x14ac:dyDescent="0.25">
      <c r="B678" s="13"/>
      <c r="F678" s="13"/>
      <c r="I678" s="10"/>
    </row>
    <row r="679" spans="1:10" ht="15.75" customHeight="1" x14ac:dyDescent="0.25">
      <c r="B679" s="13"/>
      <c r="F679" s="13"/>
      <c r="I679" s="10"/>
    </row>
    <row r="680" spans="1:10" ht="15.75" customHeight="1" x14ac:dyDescent="0.25">
      <c r="B680" s="13"/>
      <c r="F680" s="13"/>
      <c r="I680" s="10"/>
    </row>
    <row r="681" spans="1:10" ht="15.75" customHeight="1" x14ac:dyDescent="0.25">
      <c r="B681" s="13"/>
      <c r="F681" s="13"/>
      <c r="I681" s="20"/>
      <c r="J681" s="20"/>
    </row>
    <row r="682" spans="1:10" ht="15.75" customHeight="1" x14ac:dyDescent="0.25">
      <c r="B682" s="13"/>
      <c r="F682" s="13"/>
      <c r="I682" s="10"/>
      <c r="J682" s="10"/>
    </row>
    <row r="683" spans="1:10" ht="15.75" customHeight="1" x14ac:dyDescent="0.25">
      <c r="B683" s="13"/>
      <c r="F683" s="13"/>
      <c r="I683" s="20"/>
      <c r="J683" s="20"/>
    </row>
    <row r="684" spans="1:10" ht="15.75" customHeight="1" x14ac:dyDescent="0.25">
      <c r="B684" s="13"/>
      <c r="F684" s="13"/>
      <c r="I684" s="10"/>
      <c r="J684" s="10"/>
    </row>
    <row r="685" spans="1:10" ht="15.75" customHeight="1" x14ac:dyDescent="0.25">
      <c r="A685" s="11" t="s">
        <v>117</v>
      </c>
      <c r="B685" s="13"/>
      <c r="F685" s="13"/>
      <c r="I685" s="20"/>
      <c r="J685" s="20"/>
    </row>
    <row r="686" spans="1:10" ht="15.75" customHeight="1" x14ac:dyDescent="0.25">
      <c r="B686" s="13"/>
      <c r="F686" s="13"/>
      <c r="I686" s="10"/>
      <c r="J686" s="10"/>
    </row>
    <row r="687" spans="1:10" ht="15.75" customHeight="1" x14ac:dyDescent="0.25">
      <c r="B687" s="13"/>
      <c r="F687" s="13"/>
      <c r="I687" s="10"/>
    </row>
    <row r="688" spans="1:10" ht="15.75" customHeight="1" x14ac:dyDescent="0.25">
      <c r="B688" s="13"/>
      <c r="F688" s="13"/>
      <c r="I688" s="10"/>
    </row>
    <row r="689" spans="2:10" ht="15.75" customHeight="1" x14ac:dyDescent="0.25">
      <c r="B689" s="13"/>
      <c r="F689" s="13"/>
      <c r="I689" s="10"/>
    </row>
    <row r="690" spans="2:10" ht="15.75" customHeight="1" x14ac:dyDescent="0.25">
      <c r="B690" s="13"/>
      <c r="F690" s="13"/>
      <c r="I690" s="10"/>
    </row>
    <row r="691" spans="2:10" ht="15.75" customHeight="1" x14ac:dyDescent="0.25">
      <c r="B691" s="13"/>
      <c r="F691" s="13"/>
      <c r="I691" s="10"/>
    </row>
    <row r="692" spans="2:10" ht="15.75" customHeight="1" x14ac:dyDescent="0.25">
      <c r="B692" s="13"/>
      <c r="F692" s="13"/>
      <c r="I692" s="10"/>
    </row>
    <row r="693" spans="2:10" ht="15.75" customHeight="1" x14ac:dyDescent="0.25">
      <c r="B693" s="13"/>
      <c r="F693" s="13"/>
      <c r="I693" s="20"/>
      <c r="J693" s="20"/>
    </row>
    <row r="694" spans="2:10" ht="15.75" customHeight="1" x14ac:dyDescent="0.25">
      <c r="B694" s="13"/>
      <c r="F694" s="13"/>
      <c r="I694" s="10"/>
      <c r="J694" s="10"/>
    </row>
    <row r="695" spans="2:10" ht="15.75" customHeight="1" x14ac:dyDescent="0.25">
      <c r="B695" s="13"/>
      <c r="F695" s="13"/>
      <c r="I695" s="20"/>
      <c r="J695" s="20"/>
    </row>
    <row r="696" spans="2:10" ht="15.75" customHeight="1" x14ac:dyDescent="0.25">
      <c r="B696" s="13"/>
      <c r="F696" s="13"/>
      <c r="I696" s="10"/>
      <c r="J696" s="10"/>
    </row>
    <row r="697" spans="2:10" ht="15.75" customHeight="1" x14ac:dyDescent="0.25">
      <c r="B697" s="13"/>
      <c r="F697" s="13"/>
      <c r="I697" s="20"/>
      <c r="J697" s="20"/>
    </row>
    <row r="698" spans="2:10" ht="15.75" customHeight="1" x14ac:dyDescent="0.25">
      <c r="B698" s="13"/>
      <c r="F698" s="13"/>
      <c r="I698" s="10"/>
      <c r="J698" s="10"/>
    </row>
    <row r="699" spans="2:10" ht="15.75" customHeight="1" x14ac:dyDescent="0.25">
      <c r="B699" s="13"/>
      <c r="F699" s="13"/>
      <c r="I699" s="10"/>
    </row>
    <row r="700" spans="2:10" ht="15.75" customHeight="1" x14ac:dyDescent="0.25">
      <c r="B700" s="13"/>
      <c r="F700" s="13"/>
      <c r="I700" s="10"/>
    </row>
    <row r="701" spans="2:10" ht="15.75" customHeight="1" x14ac:dyDescent="0.25">
      <c r="B701" s="13"/>
      <c r="F701" s="13"/>
      <c r="I701" s="10"/>
    </row>
    <row r="702" spans="2:10" ht="15.75" customHeight="1" x14ac:dyDescent="0.25">
      <c r="B702" s="13"/>
      <c r="F702" s="13"/>
      <c r="I702" s="10"/>
    </row>
    <row r="703" spans="2:10" ht="15.75" customHeight="1" x14ac:dyDescent="0.25">
      <c r="B703" s="13"/>
      <c r="F703" s="13"/>
      <c r="I703" s="10"/>
    </row>
    <row r="704" spans="2:10" ht="15.75" customHeight="1" x14ac:dyDescent="0.25">
      <c r="B704" s="13"/>
      <c r="F704" s="13"/>
      <c r="I704" s="10"/>
    </row>
    <row r="705" spans="2:10" ht="15.75" customHeight="1" x14ac:dyDescent="0.25">
      <c r="B705" s="13"/>
      <c r="F705" s="13"/>
      <c r="I705" s="20"/>
      <c r="J705" s="20"/>
    </row>
    <row r="706" spans="2:10" ht="15.75" customHeight="1" x14ac:dyDescent="0.25">
      <c r="B706" s="13"/>
      <c r="F706" s="13"/>
      <c r="I706" s="10"/>
      <c r="J706" s="10"/>
    </row>
    <row r="707" spans="2:10" ht="15.75" customHeight="1" x14ac:dyDescent="0.25">
      <c r="B707" s="13"/>
      <c r="F707" s="13"/>
      <c r="I707" s="20"/>
      <c r="J707" s="20"/>
    </row>
    <row r="708" spans="2:10" ht="15.75" customHeight="1" x14ac:dyDescent="0.25">
      <c r="B708" s="13"/>
      <c r="F708" s="13"/>
      <c r="I708" s="10"/>
      <c r="J708" s="10"/>
    </row>
    <row r="709" spans="2:10" ht="15.75" customHeight="1" x14ac:dyDescent="0.25">
      <c r="B709" s="13"/>
      <c r="F709" s="13"/>
      <c r="I709" s="20"/>
      <c r="J709" s="20"/>
    </row>
    <row r="710" spans="2:10" ht="15.75" customHeight="1" x14ac:dyDescent="0.25">
      <c r="B710" s="13"/>
      <c r="F710" s="13"/>
      <c r="I710" s="10"/>
      <c r="J710" s="10"/>
    </row>
    <row r="711" spans="2:10" ht="15.75" customHeight="1" x14ac:dyDescent="0.25">
      <c r="B711" s="13"/>
      <c r="F711" s="13"/>
      <c r="I711" s="10"/>
    </row>
    <row r="712" spans="2:10" ht="15.75" customHeight="1" x14ac:dyDescent="0.25">
      <c r="B712" s="13"/>
      <c r="F712" s="13"/>
      <c r="I712" s="10"/>
    </row>
    <row r="713" spans="2:10" ht="15.75" customHeight="1" x14ac:dyDescent="0.25">
      <c r="B713" s="13"/>
      <c r="F713" s="13"/>
      <c r="I713" s="10"/>
    </row>
    <row r="714" spans="2:10" ht="15.75" customHeight="1" x14ac:dyDescent="0.25">
      <c r="B714" s="13"/>
      <c r="F714" s="13"/>
      <c r="I714" s="10"/>
    </row>
    <row r="715" spans="2:10" ht="15.75" customHeight="1" x14ac:dyDescent="0.25">
      <c r="B715" s="13"/>
      <c r="F715" s="13"/>
      <c r="I715" s="10"/>
    </row>
    <row r="716" spans="2:10" ht="15.75" customHeight="1" x14ac:dyDescent="0.25">
      <c r="B716" s="13"/>
      <c r="F716" s="13"/>
      <c r="I716" s="10"/>
    </row>
    <row r="717" spans="2:10" ht="15.75" customHeight="1" x14ac:dyDescent="0.25">
      <c r="B717" s="13"/>
      <c r="F717" s="13"/>
      <c r="I717" s="20"/>
      <c r="J717" s="20"/>
    </row>
    <row r="718" spans="2:10" ht="15.75" customHeight="1" x14ac:dyDescent="0.25">
      <c r="B718" s="13"/>
      <c r="F718" s="13"/>
      <c r="I718" s="10"/>
      <c r="J718" s="10"/>
    </row>
    <row r="719" spans="2:10" ht="15.75" customHeight="1" x14ac:dyDescent="0.25">
      <c r="B719" s="13"/>
      <c r="F719" s="13"/>
      <c r="I719" s="20"/>
      <c r="J719" s="20"/>
    </row>
    <row r="720" spans="2:10" ht="15.75" customHeight="1" x14ac:dyDescent="0.25">
      <c r="B720" s="13"/>
      <c r="F720" s="13"/>
      <c r="I720" s="10"/>
      <c r="J720" s="10"/>
    </row>
    <row r="721" spans="1:10" ht="15.75" customHeight="1" x14ac:dyDescent="0.25">
      <c r="B721" s="13"/>
      <c r="F721" s="13"/>
      <c r="I721" s="20"/>
      <c r="J721" s="20"/>
    </row>
    <row r="722" spans="1:10" ht="15.75" customHeight="1" x14ac:dyDescent="0.25">
      <c r="A722" s="11" t="s">
        <v>114</v>
      </c>
      <c r="B722" s="13"/>
      <c r="F722" s="13"/>
      <c r="I722" s="10"/>
      <c r="J722" s="10"/>
    </row>
    <row r="723" spans="1:10" ht="15.75" customHeight="1" x14ac:dyDescent="0.25">
      <c r="B723" s="13"/>
      <c r="F723" s="13"/>
    </row>
    <row r="724" spans="1:10" ht="15.75" customHeight="1" x14ac:dyDescent="0.25">
      <c r="B724" s="13"/>
      <c r="F724" s="13"/>
      <c r="I724" s="10"/>
    </row>
    <row r="725" spans="1:10" ht="15.75" customHeight="1" x14ac:dyDescent="0.25">
      <c r="B725" s="13"/>
      <c r="F725" s="13"/>
      <c r="I725" s="10"/>
    </row>
    <row r="726" spans="1:10" ht="15.75" customHeight="1" x14ac:dyDescent="0.25">
      <c r="B726" s="13"/>
      <c r="F726" s="13"/>
      <c r="I726" s="10"/>
    </row>
    <row r="727" spans="1:10" ht="15.75" customHeight="1" x14ac:dyDescent="0.25">
      <c r="B727" s="13"/>
      <c r="F727" s="13"/>
      <c r="I727" s="10"/>
    </row>
    <row r="728" spans="1:10" ht="15.75" customHeight="1" x14ac:dyDescent="0.25">
      <c r="B728" s="13"/>
      <c r="F728" s="13"/>
      <c r="I728" s="10"/>
    </row>
    <row r="729" spans="1:10" ht="15.75" customHeight="1" x14ac:dyDescent="0.25">
      <c r="B729" s="13"/>
      <c r="F729" s="13"/>
      <c r="I729" s="10"/>
    </row>
    <row r="730" spans="1:10" ht="15.75" customHeight="1" x14ac:dyDescent="0.25">
      <c r="B730" s="13"/>
      <c r="F730" s="13"/>
      <c r="I730" s="20"/>
      <c r="J730" s="20"/>
    </row>
    <row r="731" spans="1:10" ht="15.75" customHeight="1" x14ac:dyDescent="0.25">
      <c r="B731" s="13"/>
      <c r="F731" s="13"/>
      <c r="I731" s="20"/>
      <c r="J731" s="20"/>
    </row>
    <row r="732" spans="1:10" ht="15.75" customHeight="1" x14ac:dyDescent="0.25">
      <c r="B732" s="13"/>
      <c r="F732" s="13"/>
      <c r="I732" s="20"/>
      <c r="J732" s="20"/>
    </row>
    <row r="733" spans="1:10" ht="15.75" customHeight="1" x14ac:dyDescent="0.25">
      <c r="B733" s="13"/>
      <c r="F733" s="13"/>
      <c r="I733" s="20"/>
      <c r="J733" s="20"/>
    </row>
    <row r="734" spans="1:10" ht="15.75" customHeight="1" x14ac:dyDescent="0.25">
      <c r="B734" s="13"/>
      <c r="F734" s="13"/>
      <c r="I734" s="20"/>
      <c r="J734" s="20"/>
    </row>
    <row r="735" spans="1:10" ht="15.75" customHeight="1" x14ac:dyDescent="0.25">
      <c r="B735" s="13"/>
      <c r="F735" s="13"/>
      <c r="I735" s="20"/>
      <c r="J735" s="20"/>
    </row>
    <row r="736" spans="1:10" ht="15.75" customHeight="1" x14ac:dyDescent="0.25">
      <c r="B736" s="13"/>
      <c r="F736" s="13"/>
      <c r="I736" s="10"/>
    </row>
    <row r="737" spans="2:10" ht="15.75" customHeight="1" x14ac:dyDescent="0.25">
      <c r="B737" s="13"/>
      <c r="F737" s="13"/>
      <c r="I737" s="10"/>
    </row>
    <row r="738" spans="2:10" ht="15.75" customHeight="1" x14ac:dyDescent="0.25">
      <c r="B738" s="13"/>
      <c r="F738" s="13"/>
      <c r="I738" s="10"/>
    </row>
    <row r="739" spans="2:10" ht="15.75" customHeight="1" x14ac:dyDescent="0.25">
      <c r="B739" s="13"/>
      <c r="F739" s="13"/>
      <c r="I739" s="10"/>
    </row>
    <row r="740" spans="2:10" ht="15.75" customHeight="1" x14ac:dyDescent="0.25">
      <c r="B740" s="13"/>
      <c r="F740" s="13"/>
      <c r="I740" s="10"/>
    </row>
    <row r="741" spans="2:10" ht="15.75" customHeight="1" x14ac:dyDescent="0.25">
      <c r="B741" s="13"/>
      <c r="F741" s="13"/>
      <c r="I741" s="10"/>
    </row>
    <row r="742" spans="2:10" ht="15.75" customHeight="1" x14ac:dyDescent="0.25">
      <c r="B742" s="13"/>
      <c r="F742" s="13"/>
      <c r="I742" s="20"/>
      <c r="J742" s="20"/>
    </row>
    <row r="743" spans="2:10" ht="15.75" customHeight="1" x14ac:dyDescent="0.25">
      <c r="B743" s="13"/>
      <c r="F743" s="13"/>
      <c r="I743" s="20"/>
      <c r="J743" s="20"/>
    </row>
    <row r="744" spans="2:10" ht="15.75" customHeight="1" x14ac:dyDescent="0.25">
      <c r="B744" s="13"/>
      <c r="F744" s="13"/>
      <c r="I744" s="20"/>
      <c r="J744" s="20"/>
    </row>
    <row r="745" spans="2:10" ht="15.75" customHeight="1" x14ac:dyDescent="0.25">
      <c r="B745" s="13"/>
      <c r="F745" s="13"/>
      <c r="I745" s="20"/>
      <c r="J745" s="20"/>
    </row>
    <row r="746" spans="2:10" ht="15.75" customHeight="1" x14ac:dyDescent="0.25">
      <c r="B746" s="13"/>
      <c r="F746" s="13"/>
      <c r="I746" s="20"/>
      <c r="J746" s="20"/>
    </row>
    <row r="747" spans="2:10" ht="15.75" customHeight="1" x14ac:dyDescent="0.25">
      <c r="B747" s="13"/>
      <c r="F747" s="13"/>
      <c r="I747" s="20"/>
      <c r="J747" s="20"/>
    </row>
    <row r="748" spans="2:10" ht="15.75" customHeight="1" x14ac:dyDescent="0.25">
      <c r="B748" s="13"/>
      <c r="F748" s="13"/>
      <c r="I748" s="10"/>
    </row>
    <row r="749" spans="2:10" ht="15.75" customHeight="1" x14ac:dyDescent="0.25">
      <c r="B749" s="13"/>
      <c r="F749" s="13"/>
      <c r="I749" s="10"/>
    </row>
    <row r="750" spans="2:10" ht="15.75" customHeight="1" x14ac:dyDescent="0.25">
      <c r="B750" s="13"/>
      <c r="F750" s="13"/>
      <c r="I750" s="10"/>
    </row>
    <row r="751" spans="2:10" ht="15.75" customHeight="1" x14ac:dyDescent="0.25">
      <c r="B751" s="13"/>
      <c r="F751" s="13"/>
      <c r="I751" s="10"/>
    </row>
    <row r="752" spans="2:10" ht="15.75" customHeight="1" x14ac:dyDescent="0.25">
      <c r="B752" s="13"/>
      <c r="F752" s="13"/>
      <c r="I752" s="10"/>
    </row>
    <row r="753" spans="1:10" ht="15.75" customHeight="1" x14ac:dyDescent="0.25">
      <c r="B753" s="13"/>
      <c r="F753" s="13"/>
      <c r="I753" s="10"/>
    </row>
    <row r="754" spans="1:10" ht="15.75" customHeight="1" x14ac:dyDescent="0.25">
      <c r="B754" s="13"/>
      <c r="F754" s="13"/>
      <c r="I754" s="20"/>
      <c r="J754" s="20"/>
    </row>
    <row r="755" spans="1:10" ht="15.75" customHeight="1" x14ac:dyDescent="0.25">
      <c r="B755" s="13"/>
      <c r="F755" s="13"/>
      <c r="I755" s="20"/>
      <c r="J755" s="20"/>
    </row>
    <row r="756" spans="1:10" ht="15.75" customHeight="1" x14ac:dyDescent="0.25">
      <c r="B756" s="13"/>
      <c r="F756" s="13"/>
      <c r="I756" s="20"/>
      <c r="J756" s="20"/>
    </row>
    <row r="757" spans="1:10" ht="15.75" customHeight="1" x14ac:dyDescent="0.25">
      <c r="B757" s="13"/>
      <c r="F757" s="13"/>
      <c r="I757" s="20"/>
      <c r="J757" s="20"/>
    </row>
    <row r="758" spans="1:10" ht="15.75" customHeight="1" x14ac:dyDescent="0.25">
      <c r="A758" s="11" t="s">
        <v>115</v>
      </c>
      <c r="B758" s="13"/>
      <c r="F758" s="13"/>
      <c r="I758" s="20"/>
      <c r="J758" s="20"/>
    </row>
    <row r="759" spans="1:10" ht="15.75" customHeight="1" x14ac:dyDescent="0.25">
      <c r="B759" s="13"/>
      <c r="F759" s="13"/>
      <c r="I759" s="20"/>
      <c r="J759" s="20"/>
    </row>
    <row r="760" spans="1:10" ht="15.75" customHeight="1" x14ac:dyDescent="0.25">
      <c r="B760" s="13"/>
      <c r="F760" s="13"/>
      <c r="I760" s="10"/>
    </row>
    <row r="761" spans="1:10" ht="15.75" customHeight="1" x14ac:dyDescent="0.25">
      <c r="B761" s="13"/>
      <c r="F761" s="13"/>
      <c r="I761" s="10"/>
    </row>
    <row r="762" spans="1:10" ht="15.75" customHeight="1" x14ac:dyDescent="0.25">
      <c r="B762" s="13"/>
      <c r="F762" s="13"/>
      <c r="I762" s="10"/>
    </row>
    <row r="763" spans="1:10" ht="15.75" customHeight="1" x14ac:dyDescent="0.25">
      <c r="B763" s="13"/>
      <c r="F763" s="13"/>
      <c r="I763" s="10"/>
    </row>
    <row r="764" spans="1:10" ht="15.75" customHeight="1" x14ac:dyDescent="0.25">
      <c r="B764" s="13"/>
      <c r="F764" s="13"/>
      <c r="I764" s="10"/>
    </row>
    <row r="765" spans="1:10" ht="15.75" customHeight="1" x14ac:dyDescent="0.25">
      <c r="B765" s="13"/>
      <c r="F765" s="13"/>
      <c r="I765" s="10"/>
    </row>
    <row r="766" spans="1:10" ht="15.75" customHeight="1" x14ac:dyDescent="0.25">
      <c r="B766" s="13"/>
      <c r="F766" s="13"/>
      <c r="I766" s="20"/>
      <c r="J766" s="20"/>
    </row>
    <row r="767" spans="1:10" ht="15.75" customHeight="1" x14ac:dyDescent="0.25">
      <c r="B767" s="13"/>
      <c r="F767" s="13"/>
      <c r="I767" s="20"/>
      <c r="J767" s="20"/>
    </row>
    <row r="768" spans="1:10" ht="15.75" customHeight="1" x14ac:dyDescent="0.25">
      <c r="B768" s="13"/>
      <c r="F768" s="13"/>
      <c r="I768" s="20"/>
      <c r="J768" s="20"/>
    </row>
    <row r="769" spans="2:10" ht="15.75" customHeight="1" x14ac:dyDescent="0.25">
      <c r="B769" s="13"/>
      <c r="F769" s="13"/>
      <c r="I769" s="20"/>
      <c r="J769" s="20"/>
    </row>
    <row r="770" spans="2:10" ht="15.75" customHeight="1" x14ac:dyDescent="0.25">
      <c r="B770" s="13"/>
      <c r="F770" s="13"/>
      <c r="I770" s="20"/>
      <c r="J770" s="20"/>
    </row>
    <row r="771" spans="2:10" ht="15.75" customHeight="1" x14ac:dyDescent="0.25">
      <c r="B771" s="13"/>
      <c r="F771" s="13"/>
      <c r="I771" s="20"/>
      <c r="J771" s="20"/>
    </row>
    <row r="772" spans="2:10" ht="15.75" customHeight="1" x14ac:dyDescent="0.25">
      <c r="B772" s="13"/>
      <c r="F772" s="13"/>
      <c r="I772" s="10"/>
    </row>
    <row r="773" spans="2:10" ht="15.75" customHeight="1" x14ac:dyDescent="0.25">
      <c r="B773" s="13"/>
      <c r="F773" s="13"/>
      <c r="I773" s="10"/>
    </row>
    <row r="774" spans="2:10" ht="15.75" customHeight="1" x14ac:dyDescent="0.25">
      <c r="B774" s="13"/>
      <c r="F774" s="13"/>
      <c r="I774" s="10"/>
    </row>
    <row r="775" spans="2:10" ht="15.75" customHeight="1" x14ac:dyDescent="0.25">
      <c r="B775" s="13"/>
      <c r="F775" s="13"/>
      <c r="I775" s="10"/>
    </row>
    <row r="776" spans="2:10" ht="15.75" customHeight="1" x14ac:dyDescent="0.25">
      <c r="B776" s="13"/>
      <c r="F776" s="13"/>
      <c r="I776" s="10"/>
    </row>
    <row r="777" spans="2:10" ht="15.75" customHeight="1" x14ac:dyDescent="0.25">
      <c r="B777" s="13"/>
      <c r="F777" s="13"/>
      <c r="I777" s="10"/>
    </row>
    <row r="778" spans="2:10" ht="15.75" customHeight="1" x14ac:dyDescent="0.25">
      <c r="B778" s="13"/>
      <c r="F778" s="13"/>
      <c r="I778" s="20"/>
      <c r="J778" s="20"/>
    </row>
    <row r="779" spans="2:10" ht="15.75" customHeight="1" x14ac:dyDescent="0.25">
      <c r="B779" s="13"/>
      <c r="F779" s="13"/>
      <c r="I779" s="20"/>
      <c r="J779" s="20"/>
    </row>
    <row r="780" spans="2:10" ht="15.75" customHeight="1" x14ac:dyDescent="0.25">
      <c r="B780" s="13"/>
      <c r="F780" s="13"/>
      <c r="I780" s="20"/>
      <c r="J780" s="20"/>
    </row>
    <row r="781" spans="2:10" ht="15.75" customHeight="1" x14ac:dyDescent="0.25">
      <c r="B781" s="13"/>
      <c r="F781" s="13"/>
      <c r="I781" s="20"/>
      <c r="J781" s="20"/>
    </row>
    <row r="782" spans="2:10" ht="15.75" customHeight="1" x14ac:dyDescent="0.25">
      <c r="B782" s="13"/>
      <c r="F782" s="13"/>
      <c r="I782" s="20"/>
      <c r="J782" s="20"/>
    </row>
    <row r="783" spans="2:10" ht="15.75" customHeight="1" x14ac:dyDescent="0.25">
      <c r="B783" s="13"/>
      <c r="F783" s="13"/>
      <c r="I783" s="20"/>
      <c r="J783" s="20"/>
    </row>
    <row r="784" spans="2:10" ht="15.75" customHeight="1" x14ac:dyDescent="0.25">
      <c r="B784" s="13"/>
      <c r="F784" s="13"/>
      <c r="I784" s="10"/>
    </row>
    <row r="785" spans="1:10" ht="15.75" customHeight="1" x14ac:dyDescent="0.25">
      <c r="B785" s="13"/>
      <c r="F785" s="13"/>
      <c r="I785" s="10"/>
    </row>
    <row r="786" spans="1:10" ht="15.75" customHeight="1" x14ac:dyDescent="0.25">
      <c r="B786" s="13"/>
      <c r="F786" s="13"/>
      <c r="I786" s="10"/>
    </row>
    <row r="787" spans="1:10" ht="15.75" customHeight="1" x14ac:dyDescent="0.25">
      <c r="B787" s="13"/>
      <c r="F787" s="13"/>
      <c r="I787" s="10"/>
    </row>
    <row r="788" spans="1:10" ht="15.75" customHeight="1" x14ac:dyDescent="0.25">
      <c r="B788" s="13"/>
      <c r="F788" s="13"/>
      <c r="I788" s="10"/>
    </row>
    <row r="789" spans="1:10" ht="15.75" customHeight="1" x14ac:dyDescent="0.25">
      <c r="B789" s="13"/>
      <c r="F789" s="13"/>
      <c r="I789" s="10"/>
    </row>
    <row r="790" spans="1:10" ht="15.75" customHeight="1" x14ac:dyDescent="0.25">
      <c r="B790" s="13"/>
      <c r="F790" s="13"/>
      <c r="I790" s="20"/>
      <c r="J790" s="20"/>
    </row>
    <row r="791" spans="1:10" ht="15.75" customHeight="1" x14ac:dyDescent="0.25">
      <c r="B791" s="13"/>
      <c r="F791" s="13"/>
      <c r="I791" s="20"/>
      <c r="J791" s="20"/>
    </row>
    <row r="792" spans="1:10" ht="15.75" customHeight="1" x14ac:dyDescent="0.25">
      <c r="B792" s="13"/>
      <c r="F792" s="13"/>
      <c r="I792" s="20"/>
      <c r="J792" s="20"/>
    </row>
    <row r="793" spans="1:10" ht="15.75" customHeight="1" x14ac:dyDescent="0.25">
      <c r="B793" s="13"/>
      <c r="F793" s="13"/>
      <c r="I793" s="20"/>
      <c r="J793" s="20"/>
    </row>
    <row r="794" spans="1:10" ht="15.75" customHeight="1" x14ac:dyDescent="0.25">
      <c r="A794" s="11" t="s">
        <v>116</v>
      </c>
      <c r="B794" s="13"/>
      <c r="F794" s="13"/>
      <c r="I794" s="20"/>
      <c r="J794" s="20"/>
    </row>
    <row r="795" spans="1:10" ht="15.75" customHeight="1" x14ac:dyDescent="0.25">
      <c r="B795" s="13"/>
      <c r="F795" s="13"/>
      <c r="I795" s="20"/>
      <c r="J795" s="20"/>
    </row>
    <row r="796" spans="1:10" ht="15.75" customHeight="1" x14ac:dyDescent="0.25">
      <c r="B796" s="13"/>
      <c r="F796" s="13"/>
      <c r="I796" s="10"/>
    </row>
    <row r="797" spans="1:10" ht="15.75" customHeight="1" x14ac:dyDescent="0.25">
      <c r="B797" s="13"/>
      <c r="F797" s="13"/>
      <c r="I797" s="10"/>
    </row>
    <row r="798" spans="1:10" ht="15.75" customHeight="1" x14ac:dyDescent="0.25">
      <c r="B798" s="13"/>
      <c r="F798" s="13"/>
      <c r="I798" s="10"/>
    </row>
    <row r="799" spans="1:10" ht="15.75" customHeight="1" x14ac:dyDescent="0.25">
      <c r="B799" s="13"/>
      <c r="F799" s="13"/>
      <c r="I799" s="10"/>
    </row>
    <row r="800" spans="1:10" ht="15.75" customHeight="1" x14ac:dyDescent="0.25">
      <c r="B800" s="13"/>
      <c r="F800" s="13"/>
      <c r="I800" s="10"/>
    </row>
    <row r="801" spans="2:10" ht="15.75" customHeight="1" x14ac:dyDescent="0.25">
      <c r="B801" s="13"/>
      <c r="F801" s="13"/>
      <c r="I801" s="10"/>
    </row>
    <row r="802" spans="2:10" ht="15.75" customHeight="1" x14ac:dyDescent="0.25">
      <c r="B802" s="13"/>
      <c r="F802" s="13"/>
      <c r="I802" s="20"/>
      <c r="J802" s="20"/>
    </row>
    <row r="803" spans="2:10" ht="15.75" customHeight="1" x14ac:dyDescent="0.25">
      <c r="B803" s="13"/>
      <c r="F803" s="13"/>
      <c r="I803" s="20"/>
      <c r="J803" s="20"/>
    </row>
    <row r="804" spans="2:10" ht="15.75" customHeight="1" x14ac:dyDescent="0.25">
      <c r="B804" s="13"/>
      <c r="F804" s="13"/>
      <c r="I804" s="20"/>
      <c r="J804" s="20"/>
    </row>
    <row r="805" spans="2:10" ht="15.75" customHeight="1" x14ac:dyDescent="0.25">
      <c r="B805" s="13"/>
      <c r="F805" s="13"/>
      <c r="I805" s="20"/>
      <c r="J805" s="20"/>
    </row>
    <row r="806" spans="2:10" ht="15.75" customHeight="1" x14ac:dyDescent="0.25">
      <c r="B806" s="13"/>
      <c r="F806" s="13"/>
      <c r="I806" s="20"/>
      <c r="J806" s="20"/>
    </row>
    <row r="807" spans="2:10" ht="15.75" customHeight="1" x14ac:dyDescent="0.25">
      <c r="B807" s="13"/>
      <c r="F807" s="13"/>
      <c r="I807" s="20"/>
      <c r="J807" s="20"/>
    </row>
    <row r="808" spans="2:10" ht="15.75" customHeight="1" x14ac:dyDescent="0.25">
      <c r="B808" s="13"/>
      <c r="F808" s="13"/>
      <c r="I808" s="10"/>
    </row>
    <row r="809" spans="2:10" ht="15.75" customHeight="1" x14ac:dyDescent="0.25">
      <c r="B809" s="13"/>
      <c r="F809" s="13"/>
      <c r="I809" s="10"/>
    </row>
    <row r="810" spans="2:10" ht="15.75" customHeight="1" x14ac:dyDescent="0.25">
      <c r="B810" s="13"/>
      <c r="F810" s="13"/>
      <c r="I810" s="10"/>
    </row>
    <row r="811" spans="2:10" ht="15.75" customHeight="1" x14ac:dyDescent="0.25">
      <c r="B811" s="13"/>
      <c r="F811" s="13"/>
      <c r="I811" s="10"/>
    </row>
    <row r="812" spans="2:10" ht="15.75" customHeight="1" x14ac:dyDescent="0.25">
      <c r="B812" s="13"/>
      <c r="F812" s="13"/>
      <c r="I812" s="10"/>
    </row>
    <row r="813" spans="2:10" ht="15.75" customHeight="1" x14ac:dyDescent="0.25">
      <c r="B813" s="13"/>
      <c r="F813" s="13"/>
      <c r="I813" s="10"/>
    </row>
    <row r="814" spans="2:10" ht="15.75" customHeight="1" x14ac:dyDescent="0.25">
      <c r="B814" s="13"/>
      <c r="F814" s="13"/>
      <c r="I814" s="20"/>
      <c r="J814" s="20"/>
    </row>
    <row r="815" spans="2:10" ht="15.75" customHeight="1" x14ac:dyDescent="0.25">
      <c r="B815" s="13"/>
      <c r="F815" s="13"/>
      <c r="I815" s="20"/>
      <c r="J815" s="20"/>
    </row>
    <row r="816" spans="2:10" ht="15.75" customHeight="1" x14ac:dyDescent="0.25">
      <c r="B816" s="13"/>
      <c r="F816" s="13"/>
      <c r="I816" s="20"/>
      <c r="J816" s="20"/>
    </row>
    <row r="817" spans="1:10" ht="15.75" customHeight="1" x14ac:dyDescent="0.25">
      <c r="B817" s="13"/>
      <c r="F817" s="13"/>
      <c r="I817" s="20"/>
      <c r="J817" s="20"/>
    </row>
    <row r="818" spans="1:10" ht="15.75" customHeight="1" x14ac:dyDescent="0.25">
      <c r="B818" s="13"/>
      <c r="F818" s="13"/>
      <c r="I818" s="20"/>
      <c r="J818" s="20"/>
    </row>
    <row r="819" spans="1:10" ht="15.75" customHeight="1" x14ac:dyDescent="0.25">
      <c r="B819" s="13"/>
      <c r="F819" s="13"/>
      <c r="I819" s="20"/>
      <c r="J819" s="20"/>
    </row>
    <row r="820" spans="1:10" ht="15.75" customHeight="1" x14ac:dyDescent="0.25">
      <c r="B820" s="13"/>
      <c r="F820" s="13"/>
      <c r="I820" s="10"/>
    </row>
    <row r="821" spans="1:10" ht="15.75" customHeight="1" x14ac:dyDescent="0.25">
      <c r="B821" s="13"/>
      <c r="F821" s="13"/>
      <c r="I821" s="10"/>
    </row>
    <row r="822" spans="1:10" ht="15.75" customHeight="1" x14ac:dyDescent="0.25">
      <c r="B822" s="13"/>
      <c r="F822" s="13"/>
      <c r="I822" s="10"/>
    </row>
    <row r="823" spans="1:10" ht="15.75" customHeight="1" x14ac:dyDescent="0.25">
      <c r="B823" s="13"/>
      <c r="F823" s="13"/>
      <c r="I823" s="10"/>
    </row>
    <row r="824" spans="1:10" ht="15.75" customHeight="1" x14ac:dyDescent="0.25">
      <c r="B824" s="13"/>
      <c r="F824" s="13"/>
      <c r="I824" s="10"/>
    </row>
    <row r="825" spans="1:10" ht="15.75" customHeight="1" x14ac:dyDescent="0.25">
      <c r="B825" s="13"/>
      <c r="F825" s="13"/>
      <c r="I825" s="10"/>
    </row>
    <row r="826" spans="1:10" ht="15.75" customHeight="1" x14ac:dyDescent="0.25">
      <c r="B826" s="13"/>
      <c r="F826" s="13"/>
      <c r="I826" s="20"/>
      <c r="J826" s="20"/>
    </row>
    <row r="827" spans="1:10" ht="15.75" customHeight="1" x14ac:dyDescent="0.25">
      <c r="B827" s="13"/>
      <c r="F827" s="13"/>
      <c r="I827" s="20"/>
      <c r="J827" s="20"/>
    </row>
    <row r="828" spans="1:10" ht="15.75" customHeight="1" x14ac:dyDescent="0.25">
      <c r="B828" s="13"/>
      <c r="F828" s="13"/>
      <c r="I828" s="20"/>
      <c r="J828" s="20"/>
    </row>
    <row r="829" spans="1:10" ht="15.75" customHeight="1" x14ac:dyDescent="0.25">
      <c r="B829" s="13"/>
      <c r="F829" s="13"/>
      <c r="I829" s="20"/>
      <c r="J829" s="20"/>
    </row>
    <row r="830" spans="1:10" ht="15.75" customHeight="1" x14ac:dyDescent="0.25">
      <c r="A830" s="11" t="s">
        <v>117</v>
      </c>
      <c r="B830" s="13"/>
      <c r="F830" s="13"/>
      <c r="I830" s="20"/>
      <c r="J830" s="20"/>
    </row>
    <row r="831" spans="1:10" ht="15.75" customHeight="1" x14ac:dyDescent="0.25">
      <c r="B831" s="13"/>
      <c r="F831" s="13"/>
      <c r="I831" s="20"/>
      <c r="J831" s="20"/>
    </row>
    <row r="832" spans="1:10" ht="15.75" customHeight="1" x14ac:dyDescent="0.25">
      <c r="B832" s="13"/>
      <c r="F832" s="13"/>
      <c r="I832" s="10"/>
    </row>
    <row r="833" spans="2:10" ht="15.75" customHeight="1" x14ac:dyDescent="0.25">
      <c r="B833" s="13"/>
      <c r="F833" s="13"/>
      <c r="I833" s="10"/>
    </row>
    <row r="834" spans="2:10" ht="15.75" customHeight="1" x14ac:dyDescent="0.25">
      <c r="B834" s="13"/>
      <c r="F834" s="13"/>
      <c r="I834" s="10"/>
    </row>
    <row r="835" spans="2:10" ht="15.75" customHeight="1" x14ac:dyDescent="0.25">
      <c r="B835" s="13"/>
      <c r="F835" s="13"/>
      <c r="I835" s="10"/>
    </row>
    <row r="836" spans="2:10" ht="15.75" customHeight="1" x14ac:dyDescent="0.25">
      <c r="B836" s="13"/>
      <c r="F836" s="13"/>
      <c r="I836" s="10"/>
    </row>
    <row r="837" spans="2:10" ht="15.75" customHeight="1" x14ac:dyDescent="0.25">
      <c r="B837" s="13"/>
      <c r="F837" s="13"/>
      <c r="I837" s="10"/>
    </row>
    <row r="838" spans="2:10" ht="15.75" customHeight="1" x14ac:dyDescent="0.25">
      <c r="B838" s="13"/>
      <c r="F838" s="13"/>
      <c r="I838" s="20"/>
      <c r="J838" s="20"/>
    </row>
    <row r="839" spans="2:10" ht="15.75" customHeight="1" x14ac:dyDescent="0.25">
      <c r="B839" s="13"/>
      <c r="F839" s="13"/>
      <c r="I839" s="20"/>
      <c r="J839" s="20"/>
    </row>
    <row r="840" spans="2:10" ht="15.75" customHeight="1" x14ac:dyDescent="0.25">
      <c r="B840" s="13"/>
      <c r="F840" s="13"/>
      <c r="I840" s="20"/>
      <c r="J840" s="20"/>
    </row>
    <row r="841" spans="2:10" ht="15.75" customHeight="1" x14ac:dyDescent="0.25">
      <c r="B841" s="13"/>
      <c r="F841" s="13"/>
      <c r="I841" s="20"/>
      <c r="J841" s="20"/>
    </row>
    <row r="842" spans="2:10" ht="15.75" customHeight="1" x14ac:dyDescent="0.25">
      <c r="B842" s="13"/>
      <c r="F842" s="13"/>
      <c r="I842" s="20"/>
      <c r="J842" s="20"/>
    </row>
    <row r="843" spans="2:10" ht="15.75" customHeight="1" x14ac:dyDescent="0.25">
      <c r="B843" s="13"/>
      <c r="F843" s="13"/>
      <c r="I843" s="20"/>
      <c r="J843" s="20"/>
    </row>
    <row r="844" spans="2:10" ht="15.75" customHeight="1" x14ac:dyDescent="0.25">
      <c r="B844" s="13"/>
      <c r="F844" s="13"/>
      <c r="I844" s="10"/>
    </row>
    <row r="845" spans="2:10" ht="15.75" customHeight="1" x14ac:dyDescent="0.25">
      <c r="B845" s="13"/>
      <c r="F845" s="13"/>
      <c r="I845" s="10"/>
    </row>
    <row r="846" spans="2:10" ht="15.75" customHeight="1" x14ac:dyDescent="0.25">
      <c r="B846" s="13"/>
      <c r="F846" s="13"/>
      <c r="I846" s="10"/>
    </row>
    <row r="847" spans="2:10" ht="15.75" customHeight="1" x14ac:dyDescent="0.25">
      <c r="B847" s="13"/>
      <c r="F847" s="13"/>
      <c r="I847" s="10"/>
    </row>
    <row r="848" spans="2:10" ht="15.75" customHeight="1" x14ac:dyDescent="0.25">
      <c r="B848" s="13"/>
      <c r="F848" s="13"/>
      <c r="I848" s="10"/>
    </row>
    <row r="849" spans="2:10" ht="15.75" customHeight="1" x14ac:dyDescent="0.25">
      <c r="B849" s="13"/>
      <c r="F849" s="13"/>
      <c r="I849" s="10"/>
    </row>
    <row r="850" spans="2:10" ht="15.75" customHeight="1" x14ac:dyDescent="0.25">
      <c r="B850" s="13"/>
      <c r="F850" s="13"/>
      <c r="I850" s="20"/>
      <c r="J850" s="20"/>
    </row>
    <row r="851" spans="2:10" ht="15.75" customHeight="1" x14ac:dyDescent="0.25">
      <c r="B851" s="13"/>
      <c r="F851" s="13"/>
      <c r="I851" s="20"/>
      <c r="J851" s="20"/>
    </row>
    <row r="852" spans="2:10" ht="15.75" customHeight="1" x14ac:dyDescent="0.25">
      <c r="B852" s="13"/>
      <c r="F852" s="13"/>
      <c r="I852" s="20"/>
      <c r="J852" s="20"/>
    </row>
    <row r="853" spans="2:10" ht="15.75" customHeight="1" x14ac:dyDescent="0.25">
      <c r="B853" s="13"/>
      <c r="F853" s="13"/>
      <c r="I853" s="20"/>
      <c r="J853" s="20"/>
    </row>
    <row r="854" spans="2:10" ht="15.75" customHeight="1" x14ac:dyDescent="0.25">
      <c r="B854" s="13"/>
      <c r="F854" s="13"/>
      <c r="I854" s="20"/>
      <c r="J854" s="20"/>
    </row>
    <row r="855" spans="2:10" ht="15.75" customHeight="1" x14ac:dyDescent="0.25">
      <c r="B855" s="13"/>
      <c r="F855" s="13"/>
      <c r="I855" s="20"/>
      <c r="J855" s="20"/>
    </row>
    <row r="856" spans="2:10" ht="15.75" customHeight="1" x14ac:dyDescent="0.25">
      <c r="B856" s="13"/>
      <c r="F856" s="13"/>
      <c r="I856" s="10"/>
    </row>
    <row r="857" spans="2:10" ht="15.75" customHeight="1" x14ac:dyDescent="0.25">
      <c r="B857" s="13"/>
      <c r="F857" s="13"/>
      <c r="I857" s="10"/>
    </row>
    <row r="858" spans="2:10" ht="15.75" customHeight="1" x14ac:dyDescent="0.25">
      <c r="B858" s="13"/>
      <c r="F858" s="13"/>
      <c r="I858" s="10"/>
    </row>
    <row r="859" spans="2:10" ht="15.75" customHeight="1" x14ac:dyDescent="0.25">
      <c r="B859" s="13"/>
      <c r="F859" s="13"/>
      <c r="I859" s="10"/>
    </row>
    <row r="860" spans="2:10" ht="15.75" customHeight="1" x14ac:dyDescent="0.25">
      <c r="B860" s="13"/>
      <c r="F860" s="13"/>
      <c r="I860" s="10"/>
    </row>
    <row r="861" spans="2:10" ht="15.75" customHeight="1" x14ac:dyDescent="0.25">
      <c r="B861" s="13"/>
      <c r="F861" s="13"/>
      <c r="I861" s="10"/>
    </row>
    <row r="862" spans="2:10" ht="15.75" customHeight="1" x14ac:dyDescent="0.25">
      <c r="B862" s="13"/>
      <c r="F862" s="13"/>
      <c r="I862" s="20"/>
      <c r="J862" s="20"/>
    </row>
    <row r="863" spans="2:10" ht="15.75" customHeight="1" x14ac:dyDescent="0.25">
      <c r="B863" s="13"/>
      <c r="F863" s="13"/>
      <c r="I863" s="20"/>
      <c r="J863" s="20"/>
    </row>
    <row r="864" spans="2:10" ht="15.75" customHeight="1" x14ac:dyDescent="0.25">
      <c r="B864" s="13"/>
      <c r="F864" s="13"/>
      <c r="I864" s="20"/>
      <c r="J864" s="20"/>
    </row>
    <row r="865" spans="1:10" ht="15.75" customHeight="1" x14ac:dyDescent="0.25">
      <c r="B865" s="13"/>
      <c r="F865" s="13"/>
      <c r="I865" s="20"/>
      <c r="J865" s="20"/>
    </row>
    <row r="866" spans="1:10" ht="15.75" customHeight="1" x14ac:dyDescent="0.25">
      <c r="B866" s="13"/>
      <c r="F866" s="13"/>
      <c r="I866" s="20"/>
      <c r="J866" s="20"/>
    </row>
    <row r="867" spans="1:10" ht="15.75" customHeight="1" x14ac:dyDescent="0.25">
      <c r="A867" s="11" t="s">
        <v>114</v>
      </c>
      <c r="B867" s="13"/>
      <c r="F867" s="13"/>
      <c r="I867" s="20"/>
      <c r="J867" s="20"/>
    </row>
    <row r="868" spans="1:10" ht="15.75" customHeight="1" x14ac:dyDescent="0.25">
      <c r="B868" s="13"/>
      <c r="F868" s="13"/>
    </row>
    <row r="869" spans="1:10" ht="15.75" customHeight="1" x14ac:dyDescent="0.25">
      <c r="B869" s="13"/>
      <c r="F869" s="13"/>
      <c r="I869" s="10"/>
    </row>
    <row r="870" spans="1:10" ht="15.75" customHeight="1" x14ac:dyDescent="0.25">
      <c r="B870" s="13"/>
      <c r="F870" s="13"/>
      <c r="I870" s="10"/>
    </row>
    <row r="871" spans="1:10" ht="15.75" customHeight="1" x14ac:dyDescent="0.25">
      <c r="B871" s="13"/>
      <c r="F871" s="13"/>
      <c r="I871" s="10"/>
    </row>
    <row r="872" spans="1:10" ht="15.75" customHeight="1" x14ac:dyDescent="0.25">
      <c r="B872" s="13"/>
      <c r="F872" s="13"/>
      <c r="I872" s="10"/>
    </row>
    <row r="873" spans="1:10" ht="15.75" customHeight="1" x14ac:dyDescent="0.25">
      <c r="B873" s="13"/>
      <c r="F873" s="13"/>
      <c r="I873" s="10"/>
    </row>
    <row r="874" spans="1:10" ht="15.75" customHeight="1" x14ac:dyDescent="0.25">
      <c r="B874" s="13"/>
      <c r="F874" s="13"/>
      <c r="I874" s="10"/>
    </row>
    <row r="875" spans="1:10" ht="15.75" customHeight="1" x14ac:dyDescent="0.25">
      <c r="B875" s="13"/>
      <c r="F875" s="13"/>
      <c r="I875" s="10"/>
    </row>
    <row r="876" spans="1:10" ht="15.75" customHeight="1" x14ac:dyDescent="0.25">
      <c r="B876" s="13"/>
      <c r="F876" s="13"/>
      <c r="I876" s="10"/>
    </row>
    <row r="877" spans="1:10" ht="15.75" customHeight="1" x14ac:dyDescent="0.25">
      <c r="B877" s="13"/>
      <c r="F877" s="13"/>
      <c r="I877" s="10"/>
    </row>
    <row r="878" spans="1:10" ht="15.75" customHeight="1" x14ac:dyDescent="0.25">
      <c r="B878" s="13"/>
      <c r="F878" s="13"/>
      <c r="I878" s="10"/>
    </row>
    <row r="879" spans="1:10" ht="15.75" customHeight="1" x14ac:dyDescent="0.25">
      <c r="B879" s="13"/>
      <c r="F879" s="13"/>
      <c r="I879" s="10"/>
    </row>
    <row r="880" spans="1:10" ht="15.75" customHeight="1" x14ac:dyDescent="0.25">
      <c r="B880" s="13"/>
      <c r="F880" s="13"/>
      <c r="I880" s="10"/>
    </row>
    <row r="881" spans="2:10" ht="15.75" customHeight="1" x14ac:dyDescent="0.25">
      <c r="B881" s="13"/>
      <c r="F881" s="13"/>
      <c r="I881" s="10"/>
    </row>
    <row r="882" spans="2:10" ht="15.75" customHeight="1" x14ac:dyDescent="0.25">
      <c r="B882" s="13"/>
      <c r="F882" s="13"/>
      <c r="I882" s="10"/>
    </row>
    <row r="883" spans="2:10" ht="15.75" customHeight="1" x14ac:dyDescent="0.25">
      <c r="B883" s="13"/>
      <c r="F883" s="13"/>
      <c r="I883" s="10"/>
    </row>
    <row r="884" spans="2:10" ht="15.75" customHeight="1" x14ac:dyDescent="0.25">
      <c r="B884" s="13"/>
      <c r="F884" s="13"/>
      <c r="I884" s="10"/>
    </row>
    <row r="885" spans="2:10" ht="15.75" customHeight="1" x14ac:dyDescent="0.25">
      <c r="B885" s="13"/>
      <c r="F885" s="13"/>
      <c r="I885" s="10"/>
    </row>
    <row r="886" spans="2:10" ht="15.75" customHeight="1" x14ac:dyDescent="0.25">
      <c r="B886" s="13"/>
      <c r="F886" s="13"/>
      <c r="I886" s="10"/>
    </row>
    <row r="887" spans="2:10" ht="15.75" customHeight="1" x14ac:dyDescent="0.25">
      <c r="B887" s="13"/>
      <c r="F887" s="13"/>
      <c r="I887" s="10"/>
    </row>
    <row r="888" spans="2:10" ht="15.75" customHeight="1" x14ac:dyDescent="0.25">
      <c r="B888" s="13"/>
      <c r="F888" s="13"/>
      <c r="I888" s="10"/>
    </row>
    <row r="889" spans="2:10" ht="15.75" customHeight="1" x14ac:dyDescent="0.25">
      <c r="B889" s="13"/>
      <c r="F889" s="13"/>
      <c r="I889" s="10"/>
    </row>
    <row r="890" spans="2:10" ht="15.75" customHeight="1" x14ac:dyDescent="0.25">
      <c r="B890" s="13"/>
      <c r="F890" s="13"/>
      <c r="I890" s="10"/>
    </row>
    <row r="891" spans="2:10" ht="15.75" customHeight="1" x14ac:dyDescent="0.25">
      <c r="B891" s="13"/>
      <c r="F891" s="13"/>
      <c r="I891" s="10"/>
    </row>
    <row r="892" spans="2:10" ht="15.75" customHeight="1" x14ac:dyDescent="0.25">
      <c r="B892" s="13"/>
      <c r="F892" s="13"/>
      <c r="I892" s="10"/>
    </row>
    <row r="893" spans="2:10" ht="15.75" customHeight="1" x14ac:dyDescent="0.25">
      <c r="B893" s="13"/>
      <c r="F893" s="13"/>
      <c r="I893" s="20"/>
      <c r="J893" s="20"/>
    </row>
    <row r="894" spans="2:10" ht="15.75" customHeight="1" x14ac:dyDescent="0.25">
      <c r="B894" s="13"/>
      <c r="F894" s="13"/>
      <c r="I894" s="20"/>
      <c r="J894" s="20"/>
    </row>
    <row r="895" spans="2:10" ht="15.75" customHeight="1" x14ac:dyDescent="0.25">
      <c r="B895" s="13"/>
      <c r="F895" s="13"/>
      <c r="I895" s="20"/>
      <c r="J895" s="20"/>
    </row>
    <row r="896" spans="2:10" ht="15.75" customHeight="1" x14ac:dyDescent="0.25">
      <c r="B896" s="13"/>
      <c r="F896" s="13"/>
      <c r="I896" s="20"/>
      <c r="J896" s="20"/>
    </row>
    <row r="897" spans="2:10" ht="15.75" customHeight="1" x14ac:dyDescent="0.25">
      <c r="B897" s="13"/>
      <c r="F897" s="13"/>
      <c r="I897" s="20"/>
      <c r="J897" s="20"/>
    </row>
    <row r="898" spans="2:10" ht="15.75" customHeight="1" x14ac:dyDescent="0.25">
      <c r="B898" s="13"/>
      <c r="F898" s="13"/>
      <c r="I898" s="20"/>
      <c r="J898" s="20"/>
    </row>
    <row r="899" spans="2:10" ht="15.75" customHeight="1" x14ac:dyDescent="0.25">
      <c r="B899" s="13"/>
      <c r="F899" s="13"/>
      <c r="I899" s="20"/>
      <c r="J899" s="20"/>
    </row>
    <row r="900" spans="2:10" ht="15.75" customHeight="1" x14ac:dyDescent="0.25">
      <c r="B900" s="13"/>
      <c r="F900" s="13"/>
      <c r="I900" s="20"/>
      <c r="J900" s="20"/>
    </row>
    <row r="901" spans="2:10" ht="15.75" customHeight="1" x14ac:dyDescent="0.25">
      <c r="B901" s="13"/>
      <c r="F901" s="13"/>
      <c r="I901" s="20"/>
      <c r="J901" s="20"/>
    </row>
    <row r="902" spans="2:10" ht="15.75" customHeight="1" x14ac:dyDescent="0.25">
      <c r="B902" s="13"/>
      <c r="F902" s="13"/>
      <c r="I902" s="20"/>
      <c r="J902" s="20"/>
    </row>
    <row r="903" spans="2:10" ht="15.75" customHeight="1" x14ac:dyDescent="0.25">
      <c r="B903" s="13"/>
      <c r="F903" s="13"/>
      <c r="I903" s="20"/>
      <c r="J903" s="20"/>
    </row>
    <row r="904" spans="2:10" ht="15.75" customHeight="1" x14ac:dyDescent="0.25">
      <c r="B904" s="13"/>
      <c r="F904" s="13"/>
      <c r="I904" s="20"/>
      <c r="J904" s="20"/>
    </row>
    <row r="905" spans="2:10" ht="15.75" customHeight="1" x14ac:dyDescent="0.25">
      <c r="B905" s="13"/>
      <c r="F905" s="13"/>
      <c r="I905" s="20"/>
      <c r="J905" s="20"/>
    </row>
    <row r="906" spans="2:10" ht="15.75" customHeight="1" x14ac:dyDescent="0.25">
      <c r="B906" s="13"/>
      <c r="F906" s="13"/>
      <c r="I906" s="20"/>
      <c r="J906" s="20"/>
    </row>
    <row r="907" spans="2:10" ht="15.75" customHeight="1" x14ac:dyDescent="0.25">
      <c r="B907" s="13"/>
      <c r="F907" s="13"/>
      <c r="I907" s="20"/>
      <c r="J907" s="20"/>
    </row>
    <row r="908" spans="2:10" ht="15.75" customHeight="1" x14ac:dyDescent="0.25">
      <c r="B908" s="13"/>
      <c r="F908" s="13"/>
      <c r="I908" s="20"/>
      <c r="J908" s="20"/>
    </row>
    <row r="909" spans="2:10" ht="15.75" customHeight="1" x14ac:dyDescent="0.25">
      <c r="B909" s="13"/>
      <c r="F909" s="13"/>
      <c r="I909" s="20"/>
      <c r="J909" s="20"/>
    </row>
    <row r="910" spans="2:10" ht="15.75" customHeight="1" x14ac:dyDescent="0.25">
      <c r="B910" s="13"/>
      <c r="F910" s="13"/>
      <c r="I910" s="20"/>
      <c r="J910" s="20"/>
    </row>
    <row r="911" spans="2:10" ht="15.75" customHeight="1" x14ac:dyDescent="0.25">
      <c r="B911" s="13"/>
      <c r="F911" s="13"/>
      <c r="I911" s="20"/>
      <c r="J911" s="20"/>
    </row>
    <row r="912" spans="2:10" ht="15.75" customHeight="1" x14ac:dyDescent="0.25">
      <c r="B912" s="13"/>
      <c r="F912" s="13"/>
      <c r="I912" s="20"/>
      <c r="J912" s="20"/>
    </row>
    <row r="913" spans="2:10" ht="15.75" customHeight="1" x14ac:dyDescent="0.25">
      <c r="B913" s="13"/>
      <c r="F913" s="13"/>
      <c r="I913" s="20"/>
      <c r="J913" s="20"/>
    </row>
    <row r="914" spans="2:10" ht="15.75" customHeight="1" x14ac:dyDescent="0.25">
      <c r="B914" s="13"/>
      <c r="F914" s="13"/>
      <c r="I914" s="20"/>
      <c r="J914" s="20"/>
    </row>
    <row r="915" spans="2:10" ht="15.75" customHeight="1" x14ac:dyDescent="0.25">
      <c r="B915" s="13"/>
      <c r="F915" s="13"/>
      <c r="I915" s="20"/>
      <c r="J915" s="20"/>
    </row>
    <row r="916" spans="2:10" ht="15.75" customHeight="1" x14ac:dyDescent="0.25">
      <c r="B916" s="13"/>
      <c r="F916" s="13"/>
      <c r="I916" s="20"/>
      <c r="J916" s="20"/>
    </row>
    <row r="917" spans="2:10" ht="15.75" customHeight="1" x14ac:dyDescent="0.25">
      <c r="B917" s="13"/>
      <c r="F917" s="13"/>
      <c r="I917" s="10"/>
    </row>
    <row r="918" spans="2:10" ht="15.75" customHeight="1" x14ac:dyDescent="0.25">
      <c r="B918" s="13"/>
      <c r="F918" s="13"/>
      <c r="I918" s="10"/>
    </row>
    <row r="919" spans="2:10" ht="15.75" customHeight="1" x14ac:dyDescent="0.25">
      <c r="B919" s="13"/>
      <c r="F919" s="13"/>
      <c r="I919" s="10"/>
    </row>
    <row r="920" spans="2:10" ht="15.75" customHeight="1" x14ac:dyDescent="0.25">
      <c r="B920" s="13"/>
      <c r="F920" s="13"/>
      <c r="I920" s="10"/>
    </row>
    <row r="921" spans="2:10" ht="15.75" customHeight="1" x14ac:dyDescent="0.25">
      <c r="B921" s="13"/>
      <c r="F921" s="13"/>
      <c r="I921" s="10"/>
    </row>
    <row r="922" spans="2:10" ht="15.75" customHeight="1" x14ac:dyDescent="0.25">
      <c r="B922" s="13"/>
      <c r="F922" s="13"/>
      <c r="I922" s="10"/>
    </row>
    <row r="923" spans="2:10" ht="15.75" customHeight="1" x14ac:dyDescent="0.25">
      <c r="B923" s="13"/>
      <c r="F923" s="13"/>
      <c r="I923" s="10"/>
    </row>
    <row r="924" spans="2:10" ht="15.75" customHeight="1" x14ac:dyDescent="0.25">
      <c r="B924" s="13"/>
      <c r="F924" s="13"/>
      <c r="I924" s="10"/>
    </row>
    <row r="925" spans="2:10" ht="15.75" customHeight="1" x14ac:dyDescent="0.25">
      <c r="B925" s="13"/>
      <c r="F925" s="13"/>
      <c r="I925" s="10"/>
    </row>
    <row r="926" spans="2:10" ht="15.75" customHeight="1" x14ac:dyDescent="0.25">
      <c r="B926" s="13"/>
      <c r="F926" s="13"/>
      <c r="I926" s="10"/>
    </row>
    <row r="927" spans="2:10" ht="15.75" customHeight="1" x14ac:dyDescent="0.25">
      <c r="B927" s="13"/>
      <c r="F927" s="13"/>
      <c r="I927" s="10"/>
    </row>
    <row r="928" spans="2:10" ht="15.75" customHeight="1" x14ac:dyDescent="0.25">
      <c r="B928" s="13"/>
      <c r="F928" s="13"/>
      <c r="I928" s="10"/>
    </row>
    <row r="929" spans="2:10" ht="15.75" customHeight="1" x14ac:dyDescent="0.25">
      <c r="B929" s="13"/>
      <c r="F929" s="13"/>
      <c r="I929" s="10"/>
    </row>
    <row r="930" spans="2:10" ht="15.75" customHeight="1" x14ac:dyDescent="0.25">
      <c r="B930" s="13"/>
      <c r="F930" s="13"/>
      <c r="I930" s="10"/>
    </row>
    <row r="931" spans="2:10" ht="15.75" customHeight="1" x14ac:dyDescent="0.25">
      <c r="B931" s="13"/>
      <c r="F931" s="13"/>
      <c r="I931" s="10"/>
    </row>
    <row r="932" spans="2:10" ht="15.75" customHeight="1" x14ac:dyDescent="0.25">
      <c r="B932" s="13"/>
      <c r="F932" s="13"/>
      <c r="I932" s="10"/>
    </row>
    <row r="933" spans="2:10" ht="15.75" customHeight="1" x14ac:dyDescent="0.25">
      <c r="B933" s="13"/>
      <c r="F933" s="13"/>
      <c r="I933" s="10"/>
    </row>
    <row r="934" spans="2:10" ht="15.75" customHeight="1" x14ac:dyDescent="0.25">
      <c r="B934" s="13"/>
      <c r="F934" s="13"/>
      <c r="I934" s="10"/>
    </row>
    <row r="935" spans="2:10" ht="15.75" customHeight="1" x14ac:dyDescent="0.25">
      <c r="B935" s="13"/>
      <c r="F935" s="13"/>
      <c r="I935" s="10"/>
    </row>
    <row r="936" spans="2:10" ht="15.75" customHeight="1" x14ac:dyDescent="0.25">
      <c r="B936" s="13"/>
      <c r="F936" s="13"/>
      <c r="I936" s="10"/>
    </row>
    <row r="937" spans="2:10" ht="15.75" customHeight="1" x14ac:dyDescent="0.25">
      <c r="B937" s="13"/>
      <c r="F937" s="13"/>
      <c r="I937" s="10"/>
    </row>
    <row r="938" spans="2:10" ht="15.75" customHeight="1" x14ac:dyDescent="0.25">
      <c r="B938" s="13"/>
      <c r="F938" s="13"/>
      <c r="I938" s="10"/>
    </row>
    <row r="939" spans="2:10" ht="15.75" customHeight="1" x14ac:dyDescent="0.25">
      <c r="B939" s="13"/>
      <c r="F939" s="13"/>
      <c r="I939" s="10"/>
    </row>
    <row r="940" spans="2:10" ht="15.75" customHeight="1" x14ac:dyDescent="0.25">
      <c r="B940" s="13"/>
      <c r="F940" s="13"/>
      <c r="I940" s="10"/>
    </row>
    <row r="941" spans="2:10" ht="15.75" customHeight="1" x14ac:dyDescent="0.25">
      <c r="B941" s="13"/>
      <c r="F941" s="13"/>
      <c r="I941" s="20"/>
      <c r="J941" s="20"/>
    </row>
    <row r="942" spans="2:10" ht="15.75" customHeight="1" x14ac:dyDescent="0.25">
      <c r="B942" s="13"/>
      <c r="F942" s="13"/>
      <c r="I942" s="20"/>
      <c r="J942" s="20"/>
    </row>
    <row r="943" spans="2:10" ht="15.75" customHeight="1" x14ac:dyDescent="0.25">
      <c r="B943" s="13"/>
      <c r="F943" s="13"/>
      <c r="I943" s="20"/>
      <c r="J943" s="20"/>
    </row>
    <row r="944" spans="2:10" ht="15.75" customHeight="1" x14ac:dyDescent="0.25">
      <c r="B944" s="13"/>
      <c r="F944" s="13"/>
      <c r="I944" s="20"/>
      <c r="J944" s="20"/>
    </row>
    <row r="945" spans="2:10" ht="15.75" customHeight="1" x14ac:dyDescent="0.25">
      <c r="B945" s="13"/>
      <c r="F945" s="13"/>
      <c r="I945" s="20"/>
      <c r="J945" s="20"/>
    </row>
    <row r="946" spans="2:10" ht="15.75" customHeight="1" x14ac:dyDescent="0.25">
      <c r="B946" s="13"/>
      <c r="F946" s="13"/>
      <c r="I946" s="20"/>
      <c r="J946" s="20"/>
    </row>
    <row r="947" spans="2:10" ht="15.75" customHeight="1" x14ac:dyDescent="0.25">
      <c r="B947" s="13"/>
      <c r="F947" s="13"/>
      <c r="I947" s="20"/>
      <c r="J947" s="20"/>
    </row>
    <row r="948" spans="2:10" ht="15.75" customHeight="1" x14ac:dyDescent="0.25">
      <c r="B948" s="13"/>
      <c r="F948" s="13"/>
      <c r="I948" s="20"/>
      <c r="J948" s="20"/>
    </row>
    <row r="949" spans="2:10" ht="15.75" customHeight="1" x14ac:dyDescent="0.25">
      <c r="B949" s="13"/>
      <c r="F949" s="13"/>
      <c r="I949" s="20"/>
      <c r="J949" s="20"/>
    </row>
    <row r="950" spans="2:10" ht="15.75" customHeight="1" x14ac:dyDescent="0.25">
      <c r="B950" s="13"/>
      <c r="F950" s="13"/>
      <c r="I950" s="20"/>
      <c r="J950" s="20"/>
    </row>
    <row r="951" spans="2:10" ht="15.75" customHeight="1" x14ac:dyDescent="0.25">
      <c r="B951" s="13"/>
      <c r="F951" s="13"/>
      <c r="I951" s="20"/>
      <c r="J951" s="20"/>
    </row>
    <row r="952" spans="2:10" ht="15.75" customHeight="1" x14ac:dyDescent="0.25">
      <c r="B952" s="13"/>
      <c r="F952" s="13"/>
      <c r="I952" s="20"/>
      <c r="J952" s="20"/>
    </row>
    <row r="953" spans="2:10" ht="15.75" customHeight="1" x14ac:dyDescent="0.25">
      <c r="B953" s="13"/>
      <c r="F953" s="13"/>
      <c r="I953" s="20"/>
      <c r="J953" s="20"/>
    </row>
    <row r="954" spans="2:10" ht="15.75" customHeight="1" x14ac:dyDescent="0.25">
      <c r="B954" s="13"/>
      <c r="F954" s="13"/>
      <c r="I954" s="20"/>
      <c r="J954" s="20"/>
    </row>
    <row r="955" spans="2:10" ht="15.75" customHeight="1" x14ac:dyDescent="0.25">
      <c r="B955" s="13"/>
      <c r="F955" s="13"/>
      <c r="I955" s="20"/>
      <c r="J955" s="20"/>
    </row>
    <row r="956" spans="2:10" ht="15.75" customHeight="1" x14ac:dyDescent="0.25">
      <c r="B956" s="13"/>
      <c r="F956" s="13"/>
      <c r="I956" s="20"/>
      <c r="J956" s="20"/>
    </row>
    <row r="957" spans="2:10" ht="15.75" customHeight="1" x14ac:dyDescent="0.25">
      <c r="B957" s="13"/>
      <c r="F957" s="13"/>
      <c r="I957" s="20"/>
      <c r="J957" s="20"/>
    </row>
    <row r="958" spans="2:10" ht="15.75" customHeight="1" x14ac:dyDescent="0.25">
      <c r="B958" s="13"/>
      <c r="F958" s="13"/>
      <c r="I958" s="20"/>
      <c r="J958" s="20"/>
    </row>
    <row r="959" spans="2:10" ht="15.75" customHeight="1" x14ac:dyDescent="0.25">
      <c r="B959" s="13"/>
      <c r="F959" s="13"/>
      <c r="I959" s="20"/>
      <c r="J959" s="20"/>
    </row>
    <row r="960" spans="2:10" ht="15.75" customHeight="1" x14ac:dyDescent="0.25">
      <c r="B960" s="13"/>
      <c r="F960" s="13"/>
      <c r="I960" s="20"/>
      <c r="J960" s="20"/>
    </row>
    <row r="961" spans="2:10" ht="15.75" customHeight="1" x14ac:dyDescent="0.25">
      <c r="B961" s="13"/>
      <c r="F961" s="13"/>
      <c r="I961" s="20"/>
      <c r="J961" s="20"/>
    </row>
    <row r="962" spans="2:10" ht="15.75" customHeight="1" x14ac:dyDescent="0.25">
      <c r="B962" s="13"/>
      <c r="F962" s="13"/>
      <c r="I962" s="20"/>
      <c r="J962" s="20"/>
    </row>
    <row r="963" spans="2:10" ht="15.75" customHeight="1" x14ac:dyDescent="0.25">
      <c r="B963" s="13"/>
      <c r="F963" s="13"/>
      <c r="I963" s="20"/>
      <c r="J963" s="20"/>
    </row>
    <row r="964" spans="2:10" ht="15.75" customHeight="1" x14ac:dyDescent="0.25">
      <c r="B964" s="13"/>
      <c r="F964" s="13"/>
      <c r="I964" s="20"/>
      <c r="J964" s="20"/>
    </row>
    <row r="965" spans="2:10" ht="15.75" customHeight="1" x14ac:dyDescent="0.25">
      <c r="B965" s="13"/>
      <c r="F965" s="13"/>
      <c r="I965" s="10"/>
    </row>
    <row r="966" spans="2:10" ht="15.75" customHeight="1" x14ac:dyDescent="0.25">
      <c r="B966" s="13"/>
      <c r="F966" s="13"/>
      <c r="I966" s="10"/>
    </row>
    <row r="967" spans="2:10" ht="15.75" customHeight="1" x14ac:dyDescent="0.25">
      <c r="B967" s="13"/>
      <c r="F967" s="13"/>
      <c r="I967" s="10"/>
    </row>
    <row r="968" spans="2:10" ht="15.75" customHeight="1" x14ac:dyDescent="0.25">
      <c r="B968" s="13"/>
      <c r="F968" s="13"/>
      <c r="I968" s="10"/>
    </row>
    <row r="969" spans="2:10" ht="15.75" customHeight="1" x14ac:dyDescent="0.25">
      <c r="B969" s="13"/>
      <c r="F969" s="13"/>
      <c r="I969" s="10"/>
    </row>
    <row r="970" spans="2:10" ht="15.75" customHeight="1" x14ac:dyDescent="0.25">
      <c r="B970" s="13"/>
      <c r="F970" s="13"/>
      <c r="I970" s="10"/>
    </row>
    <row r="971" spans="2:10" ht="15.75" customHeight="1" x14ac:dyDescent="0.25">
      <c r="B971" s="13"/>
      <c r="F971" s="13"/>
      <c r="I971" s="10"/>
    </row>
    <row r="972" spans="2:10" ht="15.75" customHeight="1" x14ac:dyDescent="0.25">
      <c r="B972" s="13"/>
      <c r="F972" s="13"/>
      <c r="I972" s="10"/>
    </row>
    <row r="973" spans="2:10" ht="15.75" customHeight="1" x14ac:dyDescent="0.25">
      <c r="B973" s="13"/>
      <c r="F973" s="13"/>
      <c r="I973" s="10"/>
    </row>
    <row r="974" spans="2:10" ht="15.75" customHeight="1" x14ac:dyDescent="0.25">
      <c r="B974" s="13"/>
      <c r="F974" s="13"/>
      <c r="I974" s="10"/>
    </row>
    <row r="975" spans="2:10" ht="15.75" customHeight="1" x14ac:dyDescent="0.25">
      <c r="B975" s="13"/>
      <c r="F975" s="13"/>
      <c r="I975" s="10"/>
    </row>
    <row r="976" spans="2:10" ht="15.75" customHeight="1" x14ac:dyDescent="0.25">
      <c r="B976" s="13"/>
      <c r="F976" s="13"/>
      <c r="I976" s="10"/>
    </row>
    <row r="977" spans="2:10" ht="15.75" customHeight="1" x14ac:dyDescent="0.25">
      <c r="B977" s="13"/>
      <c r="F977" s="13"/>
      <c r="I977" s="10"/>
    </row>
    <row r="978" spans="2:10" ht="15.75" customHeight="1" x14ac:dyDescent="0.25">
      <c r="B978" s="13"/>
      <c r="F978" s="13"/>
      <c r="I978" s="10"/>
    </row>
    <row r="979" spans="2:10" ht="15.75" customHeight="1" x14ac:dyDescent="0.25">
      <c r="B979" s="13"/>
      <c r="F979" s="13"/>
      <c r="I979" s="10"/>
    </row>
    <row r="980" spans="2:10" ht="15.75" customHeight="1" x14ac:dyDescent="0.25">
      <c r="B980" s="13"/>
      <c r="F980" s="13"/>
      <c r="I980" s="10"/>
    </row>
    <row r="981" spans="2:10" ht="15.75" customHeight="1" x14ac:dyDescent="0.25">
      <c r="B981" s="13"/>
      <c r="F981" s="13"/>
      <c r="I981" s="10"/>
    </row>
    <row r="982" spans="2:10" ht="15.75" customHeight="1" x14ac:dyDescent="0.25">
      <c r="B982" s="13"/>
      <c r="F982" s="13"/>
      <c r="I982" s="10"/>
    </row>
    <row r="983" spans="2:10" ht="15.75" customHeight="1" x14ac:dyDescent="0.25">
      <c r="B983" s="13"/>
      <c r="F983" s="13"/>
      <c r="I983" s="10"/>
    </row>
    <row r="984" spans="2:10" ht="15.75" customHeight="1" x14ac:dyDescent="0.25">
      <c r="B984" s="13"/>
      <c r="F984" s="13"/>
      <c r="I984" s="10"/>
    </row>
    <row r="985" spans="2:10" ht="15.75" customHeight="1" x14ac:dyDescent="0.25">
      <c r="B985" s="13"/>
      <c r="F985" s="13"/>
      <c r="I985" s="10"/>
    </row>
    <row r="986" spans="2:10" ht="15.75" customHeight="1" x14ac:dyDescent="0.25">
      <c r="B986" s="13"/>
      <c r="F986" s="13"/>
      <c r="I986" s="10"/>
    </row>
    <row r="987" spans="2:10" ht="15.75" customHeight="1" x14ac:dyDescent="0.25">
      <c r="B987" s="13"/>
      <c r="F987" s="13"/>
      <c r="I987" s="10"/>
    </row>
    <row r="988" spans="2:10" ht="15.75" customHeight="1" x14ac:dyDescent="0.25">
      <c r="B988" s="13"/>
      <c r="F988" s="13"/>
      <c r="I988" s="10"/>
    </row>
    <row r="989" spans="2:10" ht="15.75" customHeight="1" x14ac:dyDescent="0.25">
      <c r="B989" s="13"/>
      <c r="F989" s="13"/>
      <c r="I989" s="20"/>
      <c r="J989" s="20"/>
    </row>
    <row r="990" spans="2:10" ht="15.75" customHeight="1" x14ac:dyDescent="0.25">
      <c r="B990" s="13"/>
      <c r="F990" s="13"/>
      <c r="I990" s="20"/>
      <c r="J990" s="20"/>
    </row>
    <row r="991" spans="2:10" ht="15.75" customHeight="1" x14ac:dyDescent="0.25">
      <c r="B991" s="13"/>
      <c r="F991" s="13"/>
      <c r="I991" s="20"/>
      <c r="J991" s="20"/>
    </row>
    <row r="992" spans="2:10" ht="15.75" customHeight="1" x14ac:dyDescent="0.25">
      <c r="B992" s="13"/>
      <c r="F992" s="13"/>
      <c r="I992" s="20"/>
      <c r="J992" s="20"/>
    </row>
    <row r="993" spans="2:10" ht="15.75" customHeight="1" x14ac:dyDescent="0.25">
      <c r="B993" s="13"/>
      <c r="F993" s="13"/>
      <c r="I993" s="20"/>
      <c r="J993" s="20"/>
    </row>
    <row r="994" spans="2:10" ht="15.75" customHeight="1" x14ac:dyDescent="0.25">
      <c r="B994" s="13"/>
      <c r="F994" s="13"/>
      <c r="I994" s="20"/>
      <c r="J994" s="20"/>
    </row>
    <row r="995" spans="2:10" ht="15.75" customHeight="1" x14ac:dyDescent="0.25">
      <c r="B995" s="13"/>
      <c r="F995" s="13"/>
      <c r="I995" s="20"/>
      <c r="J995" s="20"/>
    </row>
    <row r="996" spans="2:10" ht="15.75" customHeight="1" x14ac:dyDescent="0.25">
      <c r="B996" s="13"/>
      <c r="F996" s="13"/>
      <c r="I996" s="20"/>
      <c r="J996" s="20"/>
    </row>
    <row r="997" spans="2:10" ht="15.75" customHeight="1" x14ac:dyDescent="0.25">
      <c r="B997" s="13"/>
      <c r="F997" s="13"/>
      <c r="I997" s="20"/>
      <c r="J997" s="20"/>
    </row>
    <row r="998" spans="2:10" ht="15.75" customHeight="1" x14ac:dyDescent="0.25">
      <c r="B998" s="13"/>
      <c r="F998" s="13"/>
      <c r="I998" s="20"/>
      <c r="J998" s="20"/>
    </row>
    <row r="999" spans="2:10" ht="15.75" customHeight="1" x14ac:dyDescent="0.25">
      <c r="B999" s="13"/>
      <c r="F999" s="13"/>
      <c r="I999" s="20"/>
      <c r="J999" s="20"/>
    </row>
    <row r="1000" spans="2:10" ht="15.75" customHeight="1" x14ac:dyDescent="0.25">
      <c r="B1000" s="13"/>
      <c r="F1000" s="13"/>
      <c r="I1000" s="20"/>
      <c r="J1000" s="20"/>
    </row>
    <row r="1001" spans="2:10" ht="15.75" customHeight="1" x14ac:dyDescent="0.25">
      <c r="B1001" s="13"/>
      <c r="F1001" s="13"/>
      <c r="I1001" s="20"/>
      <c r="J1001" s="20"/>
    </row>
    <row r="1002" spans="2:10" ht="15.75" customHeight="1" x14ac:dyDescent="0.25">
      <c r="B1002" s="13"/>
      <c r="F1002" s="13"/>
      <c r="I1002" s="20"/>
      <c r="J1002" s="20"/>
    </row>
    <row r="1003" spans="2:10" ht="15.75" customHeight="1" x14ac:dyDescent="0.25">
      <c r="B1003" s="13"/>
      <c r="F1003" s="13"/>
      <c r="I1003" s="20"/>
      <c r="J1003" s="20"/>
    </row>
    <row r="1004" spans="2:10" ht="15.75" customHeight="1" x14ac:dyDescent="0.25">
      <c r="B1004" s="13"/>
      <c r="F1004" s="13"/>
      <c r="I1004" s="20"/>
      <c r="J1004" s="20"/>
    </row>
    <row r="1005" spans="2:10" ht="15.75" customHeight="1" x14ac:dyDescent="0.25">
      <c r="B1005" s="13"/>
      <c r="F1005" s="13"/>
      <c r="I1005" s="20"/>
      <c r="J1005" s="20"/>
    </row>
    <row r="1006" spans="2:10" ht="15.75" customHeight="1" x14ac:dyDescent="0.25">
      <c r="B1006" s="13"/>
      <c r="F1006" s="13"/>
      <c r="I1006" s="20"/>
      <c r="J1006" s="20"/>
    </row>
    <row r="1007" spans="2:10" ht="15.75" customHeight="1" x14ac:dyDescent="0.25">
      <c r="B1007" s="13"/>
      <c r="F1007" s="13"/>
      <c r="I1007" s="20"/>
      <c r="J1007" s="20"/>
    </row>
    <row r="1008" spans="2:10" ht="15.75" customHeight="1" x14ac:dyDescent="0.25">
      <c r="B1008" s="13"/>
      <c r="F1008" s="13"/>
      <c r="I1008" s="20"/>
      <c r="J1008" s="20"/>
    </row>
    <row r="1009" spans="1:10" ht="15.75" customHeight="1" x14ac:dyDescent="0.25">
      <c r="B1009" s="13"/>
      <c r="F1009" s="13"/>
      <c r="I1009" s="20"/>
      <c r="J1009" s="20"/>
    </row>
    <row r="1010" spans="1:10" ht="15.75" customHeight="1" x14ac:dyDescent="0.25">
      <c r="B1010" s="13"/>
      <c r="F1010" s="13"/>
      <c r="I1010" s="20"/>
      <c r="J1010" s="20"/>
    </row>
    <row r="1011" spans="1:10" ht="15.75" customHeight="1" x14ac:dyDescent="0.25">
      <c r="A1011" s="11" t="s">
        <v>115</v>
      </c>
      <c r="B1011" s="13"/>
      <c r="F1011" s="13"/>
      <c r="I1011" s="20"/>
      <c r="J1011" s="20"/>
    </row>
    <row r="1012" spans="1:10" ht="15.75" customHeight="1" x14ac:dyDescent="0.25">
      <c r="B1012" s="13"/>
      <c r="F1012" s="13"/>
      <c r="I1012" s="20"/>
      <c r="J1012" s="20"/>
    </row>
    <row r="1013" spans="1:10" ht="15.75" customHeight="1" x14ac:dyDescent="0.25">
      <c r="B1013" s="13"/>
      <c r="F1013" s="13"/>
      <c r="I1013" s="10"/>
    </row>
    <row r="1014" spans="1:10" ht="15.75" customHeight="1" x14ac:dyDescent="0.25">
      <c r="B1014" s="13"/>
      <c r="F1014" s="13"/>
      <c r="I1014" s="10"/>
    </row>
    <row r="1015" spans="1:10" ht="15.75" customHeight="1" x14ac:dyDescent="0.25">
      <c r="B1015" s="13"/>
      <c r="F1015" s="13"/>
      <c r="I1015" s="10"/>
    </row>
    <row r="1016" spans="1:10" ht="15.75" customHeight="1" x14ac:dyDescent="0.25">
      <c r="B1016" s="13"/>
      <c r="F1016" s="13"/>
      <c r="I1016" s="10"/>
    </row>
    <row r="1017" spans="1:10" ht="15.75" customHeight="1" x14ac:dyDescent="0.25">
      <c r="B1017" s="13"/>
      <c r="F1017" s="13"/>
      <c r="I1017" s="10"/>
    </row>
    <row r="1018" spans="1:10" ht="15.75" customHeight="1" x14ac:dyDescent="0.25">
      <c r="B1018" s="13"/>
      <c r="F1018" s="13"/>
      <c r="I1018" s="10"/>
    </row>
    <row r="1019" spans="1:10" ht="15.75" customHeight="1" x14ac:dyDescent="0.25">
      <c r="B1019" s="13"/>
      <c r="F1019" s="13"/>
      <c r="I1019" s="10"/>
    </row>
    <row r="1020" spans="1:10" ht="15.75" customHeight="1" x14ac:dyDescent="0.25">
      <c r="B1020" s="13"/>
      <c r="F1020" s="13"/>
      <c r="I1020" s="10"/>
    </row>
    <row r="1021" spans="1:10" ht="15.75" customHeight="1" x14ac:dyDescent="0.25">
      <c r="B1021" s="13"/>
      <c r="F1021" s="13"/>
      <c r="I1021" s="10"/>
    </row>
    <row r="1022" spans="1:10" ht="15.75" customHeight="1" x14ac:dyDescent="0.25">
      <c r="B1022" s="13"/>
      <c r="F1022" s="13"/>
      <c r="I1022" s="10"/>
    </row>
    <row r="1023" spans="1:10" ht="15.75" customHeight="1" x14ac:dyDescent="0.25">
      <c r="B1023" s="13"/>
      <c r="F1023" s="13"/>
      <c r="I1023" s="10"/>
    </row>
    <row r="1024" spans="1:10" ht="15.75" customHeight="1" x14ac:dyDescent="0.25">
      <c r="B1024" s="13"/>
      <c r="F1024" s="13"/>
      <c r="I1024" s="10"/>
    </row>
    <row r="1025" spans="2:10" ht="15.75" customHeight="1" x14ac:dyDescent="0.25">
      <c r="B1025" s="13"/>
      <c r="F1025" s="13"/>
      <c r="I1025" s="10"/>
    </row>
    <row r="1026" spans="2:10" ht="15.75" customHeight="1" x14ac:dyDescent="0.25">
      <c r="B1026" s="13"/>
      <c r="F1026" s="13"/>
      <c r="I1026" s="10"/>
    </row>
    <row r="1027" spans="2:10" ht="15.75" customHeight="1" x14ac:dyDescent="0.25">
      <c r="B1027" s="13"/>
      <c r="F1027" s="13"/>
      <c r="I1027" s="10"/>
    </row>
    <row r="1028" spans="2:10" ht="15.75" customHeight="1" x14ac:dyDescent="0.25">
      <c r="B1028" s="13"/>
      <c r="F1028" s="13"/>
      <c r="I1028" s="10"/>
    </row>
    <row r="1029" spans="2:10" ht="15.75" customHeight="1" x14ac:dyDescent="0.25">
      <c r="B1029" s="13"/>
      <c r="F1029" s="13"/>
      <c r="I1029" s="10"/>
    </row>
    <row r="1030" spans="2:10" ht="15.75" customHeight="1" x14ac:dyDescent="0.25">
      <c r="B1030" s="13"/>
      <c r="F1030" s="13"/>
      <c r="I1030" s="10"/>
    </row>
    <row r="1031" spans="2:10" ht="15.75" customHeight="1" x14ac:dyDescent="0.25">
      <c r="B1031" s="13"/>
      <c r="F1031" s="13"/>
      <c r="I1031" s="10"/>
    </row>
    <row r="1032" spans="2:10" ht="15.75" customHeight="1" x14ac:dyDescent="0.25">
      <c r="B1032" s="13"/>
      <c r="F1032" s="13"/>
      <c r="I1032" s="10"/>
    </row>
    <row r="1033" spans="2:10" ht="15.75" customHeight="1" x14ac:dyDescent="0.25">
      <c r="B1033" s="13"/>
      <c r="F1033" s="13"/>
      <c r="I1033" s="10"/>
    </row>
    <row r="1034" spans="2:10" ht="15.75" customHeight="1" x14ac:dyDescent="0.25">
      <c r="B1034" s="13"/>
      <c r="F1034" s="13"/>
      <c r="I1034" s="10"/>
    </row>
    <row r="1035" spans="2:10" ht="15.75" customHeight="1" x14ac:dyDescent="0.25">
      <c r="B1035" s="13"/>
      <c r="F1035" s="13"/>
      <c r="I1035" s="10"/>
    </row>
    <row r="1036" spans="2:10" ht="15.75" customHeight="1" x14ac:dyDescent="0.25">
      <c r="B1036" s="13"/>
      <c r="F1036" s="13"/>
      <c r="I1036" s="10"/>
    </row>
    <row r="1037" spans="2:10" ht="15.75" customHeight="1" x14ac:dyDescent="0.25">
      <c r="B1037" s="13"/>
      <c r="F1037" s="13"/>
      <c r="I1037" s="20"/>
      <c r="J1037" s="20"/>
    </row>
    <row r="1038" spans="2:10" ht="15.75" customHeight="1" x14ac:dyDescent="0.25">
      <c r="B1038" s="13"/>
      <c r="F1038" s="13"/>
      <c r="I1038" s="20"/>
      <c r="J1038" s="20"/>
    </row>
    <row r="1039" spans="2:10" ht="15.75" customHeight="1" x14ac:dyDescent="0.25">
      <c r="B1039" s="13"/>
      <c r="F1039" s="13"/>
      <c r="I1039" s="20"/>
      <c r="J1039" s="20"/>
    </row>
    <row r="1040" spans="2:10" ht="15.75" customHeight="1" x14ac:dyDescent="0.25">
      <c r="B1040" s="13"/>
      <c r="F1040" s="13"/>
      <c r="I1040" s="20"/>
      <c r="J1040" s="20"/>
    </row>
    <row r="1041" spans="2:10" ht="15.75" customHeight="1" x14ac:dyDescent="0.25">
      <c r="B1041" s="13"/>
      <c r="F1041" s="13"/>
      <c r="I1041" s="20"/>
      <c r="J1041" s="20"/>
    </row>
    <row r="1042" spans="2:10" ht="15.75" customHeight="1" x14ac:dyDescent="0.25">
      <c r="B1042" s="13"/>
      <c r="F1042" s="13"/>
      <c r="I1042" s="20"/>
      <c r="J1042" s="20"/>
    </row>
    <row r="1043" spans="2:10" ht="15.75" customHeight="1" x14ac:dyDescent="0.25">
      <c r="B1043" s="13"/>
      <c r="F1043" s="13"/>
      <c r="I1043" s="20"/>
      <c r="J1043" s="20"/>
    </row>
    <row r="1044" spans="2:10" ht="15.75" customHeight="1" x14ac:dyDescent="0.25">
      <c r="B1044" s="13"/>
      <c r="F1044" s="13"/>
      <c r="I1044" s="20"/>
      <c r="J1044" s="20"/>
    </row>
    <row r="1045" spans="2:10" ht="15.75" customHeight="1" x14ac:dyDescent="0.25">
      <c r="B1045" s="13"/>
      <c r="F1045" s="13"/>
      <c r="I1045" s="20"/>
      <c r="J1045" s="20"/>
    </row>
    <row r="1046" spans="2:10" ht="15.75" customHeight="1" x14ac:dyDescent="0.25">
      <c r="B1046" s="13"/>
      <c r="F1046" s="13"/>
      <c r="I1046" s="20"/>
      <c r="J1046" s="20"/>
    </row>
    <row r="1047" spans="2:10" ht="15.75" customHeight="1" x14ac:dyDescent="0.25">
      <c r="B1047" s="13"/>
      <c r="F1047" s="13"/>
      <c r="I1047" s="20"/>
      <c r="J1047" s="20"/>
    </row>
    <row r="1048" spans="2:10" ht="15.75" customHeight="1" x14ac:dyDescent="0.25">
      <c r="B1048" s="13"/>
      <c r="F1048" s="13"/>
      <c r="I1048" s="20"/>
      <c r="J1048" s="20"/>
    </row>
    <row r="1049" spans="2:10" ht="15.75" customHeight="1" x14ac:dyDescent="0.25">
      <c r="B1049" s="13"/>
      <c r="F1049" s="13"/>
      <c r="I1049" s="20"/>
      <c r="J1049" s="20"/>
    </row>
    <row r="1050" spans="2:10" ht="15.75" customHeight="1" x14ac:dyDescent="0.25">
      <c r="B1050" s="13"/>
      <c r="F1050" s="13"/>
      <c r="I1050" s="20"/>
      <c r="J1050" s="20"/>
    </row>
    <row r="1051" spans="2:10" ht="15.75" customHeight="1" x14ac:dyDescent="0.25">
      <c r="B1051" s="13"/>
      <c r="F1051" s="13"/>
      <c r="I1051" s="20"/>
      <c r="J1051" s="20"/>
    </row>
    <row r="1052" spans="2:10" ht="15.75" customHeight="1" x14ac:dyDescent="0.25">
      <c r="B1052" s="13"/>
      <c r="F1052" s="13"/>
      <c r="I1052" s="20"/>
      <c r="J1052" s="20"/>
    </row>
    <row r="1053" spans="2:10" ht="15.75" customHeight="1" x14ac:dyDescent="0.25">
      <c r="B1053" s="13"/>
      <c r="F1053" s="13"/>
      <c r="I1053" s="20"/>
      <c r="J1053" s="20"/>
    </row>
    <row r="1054" spans="2:10" ht="15.75" customHeight="1" x14ac:dyDescent="0.25">
      <c r="B1054" s="13"/>
      <c r="F1054" s="13"/>
      <c r="I1054" s="20"/>
      <c r="J1054" s="20"/>
    </row>
    <row r="1055" spans="2:10" ht="15.75" customHeight="1" x14ac:dyDescent="0.25">
      <c r="B1055" s="13"/>
      <c r="F1055" s="13"/>
      <c r="I1055" s="20"/>
      <c r="J1055" s="20"/>
    </row>
    <row r="1056" spans="2:10" ht="15.75" customHeight="1" x14ac:dyDescent="0.25">
      <c r="B1056" s="13"/>
      <c r="F1056" s="13"/>
      <c r="I1056" s="20"/>
      <c r="J1056" s="20"/>
    </row>
    <row r="1057" spans="2:10" ht="15.75" customHeight="1" x14ac:dyDescent="0.25">
      <c r="B1057" s="13"/>
      <c r="F1057" s="13"/>
      <c r="I1057" s="20"/>
      <c r="J1057" s="20"/>
    </row>
    <row r="1058" spans="2:10" ht="15.75" customHeight="1" x14ac:dyDescent="0.25">
      <c r="B1058" s="13"/>
      <c r="F1058" s="13"/>
      <c r="I1058" s="20"/>
      <c r="J1058" s="20"/>
    </row>
    <row r="1059" spans="2:10" ht="15.75" customHeight="1" x14ac:dyDescent="0.25">
      <c r="B1059" s="13"/>
      <c r="F1059" s="13"/>
      <c r="I1059" s="20"/>
      <c r="J1059" s="20"/>
    </row>
    <row r="1060" spans="2:10" ht="15.75" customHeight="1" x14ac:dyDescent="0.25">
      <c r="B1060" s="13"/>
      <c r="F1060" s="13"/>
      <c r="I1060" s="20"/>
      <c r="J1060" s="20"/>
    </row>
    <row r="1061" spans="2:10" ht="15.75" customHeight="1" x14ac:dyDescent="0.25">
      <c r="B1061" s="13"/>
      <c r="F1061" s="13"/>
      <c r="I1061" s="10"/>
    </row>
    <row r="1062" spans="2:10" ht="15.75" customHeight="1" x14ac:dyDescent="0.25">
      <c r="B1062" s="13"/>
      <c r="F1062" s="13"/>
      <c r="I1062" s="10"/>
    </row>
    <row r="1063" spans="2:10" ht="15.75" customHeight="1" x14ac:dyDescent="0.25">
      <c r="B1063" s="13"/>
      <c r="F1063" s="13"/>
      <c r="I1063" s="10"/>
    </row>
    <row r="1064" spans="2:10" ht="15.75" customHeight="1" x14ac:dyDescent="0.25">
      <c r="B1064" s="13"/>
      <c r="F1064" s="13"/>
      <c r="I1064" s="10"/>
    </row>
    <row r="1065" spans="2:10" ht="15.75" customHeight="1" x14ac:dyDescent="0.25">
      <c r="B1065" s="13"/>
      <c r="F1065" s="13"/>
      <c r="I1065" s="10"/>
    </row>
    <row r="1066" spans="2:10" ht="15.75" customHeight="1" x14ac:dyDescent="0.25">
      <c r="B1066" s="13"/>
      <c r="F1066" s="13"/>
      <c r="I1066" s="10"/>
    </row>
    <row r="1067" spans="2:10" ht="15.75" customHeight="1" x14ac:dyDescent="0.25">
      <c r="B1067" s="13"/>
      <c r="F1067" s="13"/>
      <c r="I1067" s="10"/>
    </row>
    <row r="1068" spans="2:10" ht="15.75" customHeight="1" x14ac:dyDescent="0.25">
      <c r="B1068" s="13"/>
      <c r="F1068" s="13"/>
      <c r="I1068" s="10"/>
    </row>
    <row r="1069" spans="2:10" ht="15.75" customHeight="1" x14ac:dyDescent="0.25">
      <c r="B1069" s="13"/>
      <c r="F1069" s="13"/>
      <c r="I1069" s="10"/>
    </row>
    <row r="1070" spans="2:10" ht="15.75" customHeight="1" x14ac:dyDescent="0.25">
      <c r="B1070" s="13"/>
      <c r="F1070" s="13"/>
      <c r="I1070" s="10"/>
    </row>
    <row r="1071" spans="2:10" ht="15.75" customHeight="1" x14ac:dyDescent="0.25">
      <c r="B1071" s="13"/>
      <c r="F1071" s="13"/>
      <c r="I1071" s="10"/>
    </row>
    <row r="1072" spans="2:10" ht="15.75" customHeight="1" x14ac:dyDescent="0.25">
      <c r="B1072" s="13"/>
      <c r="F1072" s="13"/>
      <c r="I1072" s="10"/>
    </row>
    <row r="1073" spans="2:10" ht="15.75" customHeight="1" x14ac:dyDescent="0.25">
      <c r="B1073" s="13"/>
      <c r="F1073" s="13"/>
      <c r="I1073" s="10"/>
    </row>
    <row r="1074" spans="2:10" ht="15.75" customHeight="1" x14ac:dyDescent="0.25">
      <c r="B1074" s="13"/>
      <c r="F1074" s="13"/>
      <c r="I1074" s="10"/>
    </row>
    <row r="1075" spans="2:10" ht="15.75" customHeight="1" x14ac:dyDescent="0.25">
      <c r="B1075" s="13"/>
      <c r="F1075" s="13"/>
      <c r="I1075" s="10"/>
    </row>
    <row r="1076" spans="2:10" ht="15.75" customHeight="1" x14ac:dyDescent="0.25">
      <c r="B1076" s="13"/>
      <c r="F1076" s="13"/>
      <c r="I1076" s="10"/>
    </row>
    <row r="1077" spans="2:10" ht="15.75" customHeight="1" x14ac:dyDescent="0.25">
      <c r="B1077" s="13"/>
      <c r="F1077" s="13"/>
      <c r="I1077" s="10"/>
    </row>
    <row r="1078" spans="2:10" ht="15.75" customHeight="1" x14ac:dyDescent="0.25">
      <c r="B1078" s="13"/>
      <c r="F1078" s="13"/>
      <c r="I1078" s="10"/>
    </row>
    <row r="1079" spans="2:10" ht="15.75" customHeight="1" x14ac:dyDescent="0.25">
      <c r="B1079" s="13"/>
      <c r="F1079" s="13"/>
      <c r="I1079" s="10"/>
    </row>
    <row r="1080" spans="2:10" ht="15.75" customHeight="1" x14ac:dyDescent="0.25">
      <c r="B1080" s="13"/>
      <c r="F1080" s="13"/>
      <c r="I1080" s="10"/>
    </row>
    <row r="1081" spans="2:10" ht="15.75" customHeight="1" x14ac:dyDescent="0.25">
      <c r="B1081" s="13"/>
      <c r="F1081" s="13"/>
      <c r="I1081" s="10"/>
    </row>
    <row r="1082" spans="2:10" ht="15.75" customHeight="1" x14ac:dyDescent="0.25">
      <c r="B1082" s="13"/>
      <c r="F1082" s="13"/>
      <c r="I1082" s="10"/>
    </row>
    <row r="1083" spans="2:10" ht="15.75" customHeight="1" x14ac:dyDescent="0.25">
      <c r="B1083" s="13"/>
      <c r="F1083" s="13"/>
      <c r="I1083" s="10"/>
    </row>
    <row r="1084" spans="2:10" ht="15.75" customHeight="1" x14ac:dyDescent="0.25">
      <c r="B1084" s="13"/>
      <c r="F1084" s="13"/>
      <c r="I1084" s="10"/>
    </row>
    <row r="1085" spans="2:10" ht="15.75" customHeight="1" x14ac:dyDescent="0.25">
      <c r="B1085" s="13"/>
      <c r="F1085" s="13"/>
      <c r="I1085" s="20"/>
      <c r="J1085" s="20"/>
    </row>
    <row r="1086" spans="2:10" ht="15.75" customHeight="1" x14ac:dyDescent="0.25">
      <c r="B1086" s="13"/>
      <c r="F1086" s="13"/>
      <c r="I1086" s="20"/>
      <c r="J1086" s="20"/>
    </row>
    <row r="1087" spans="2:10" ht="15.75" customHeight="1" x14ac:dyDescent="0.25">
      <c r="B1087" s="13"/>
      <c r="F1087" s="13"/>
      <c r="I1087" s="20"/>
      <c r="J1087" s="20"/>
    </row>
    <row r="1088" spans="2:10" ht="15.75" customHeight="1" x14ac:dyDescent="0.25">
      <c r="B1088" s="13"/>
      <c r="F1088" s="13"/>
      <c r="I1088" s="20"/>
      <c r="J1088" s="20"/>
    </row>
    <row r="1089" spans="2:10" ht="15.75" customHeight="1" x14ac:dyDescent="0.25">
      <c r="B1089" s="13"/>
      <c r="F1089" s="13"/>
      <c r="I1089" s="20"/>
      <c r="J1089" s="20"/>
    </row>
    <row r="1090" spans="2:10" ht="15.75" customHeight="1" x14ac:dyDescent="0.25">
      <c r="B1090" s="13"/>
      <c r="F1090" s="13"/>
      <c r="I1090" s="20"/>
      <c r="J1090" s="20"/>
    </row>
    <row r="1091" spans="2:10" ht="15.75" customHeight="1" x14ac:dyDescent="0.25">
      <c r="B1091" s="13"/>
      <c r="F1091" s="13"/>
      <c r="I1091" s="20"/>
      <c r="J1091" s="20"/>
    </row>
    <row r="1092" spans="2:10" ht="15.75" customHeight="1" x14ac:dyDescent="0.25">
      <c r="B1092" s="13"/>
      <c r="F1092" s="13"/>
      <c r="I1092" s="20"/>
      <c r="J1092" s="20"/>
    </row>
    <row r="1093" spans="2:10" ht="15.75" customHeight="1" x14ac:dyDescent="0.25">
      <c r="B1093" s="13"/>
      <c r="F1093" s="13"/>
      <c r="I1093" s="20"/>
      <c r="J1093" s="20"/>
    </row>
    <row r="1094" spans="2:10" ht="15.75" customHeight="1" x14ac:dyDescent="0.25">
      <c r="B1094" s="13"/>
      <c r="F1094" s="13"/>
      <c r="I1094" s="20"/>
      <c r="J1094" s="20"/>
    </row>
    <row r="1095" spans="2:10" ht="15.75" customHeight="1" x14ac:dyDescent="0.25">
      <c r="B1095" s="13"/>
      <c r="F1095" s="13"/>
      <c r="I1095" s="20"/>
      <c r="J1095" s="20"/>
    </row>
    <row r="1096" spans="2:10" ht="15.75" customHeight="1" x14ac:dyDescent="0.25">
      <c r="B1096" s="13"/>
      <c r="F1096" s="13"/>
      <c r="I1096" s="20"/>
      <c r="J1096" s="20"/>
    </row>
    <row r="1097" spans="2:10" ht="15.75" customHeight="1" x14ac:dyDescent="0.25">
      <c r="B1097" s="13"/>
      <c r="F1097" s="13"/>
      <c r="I1097" s="20"/>
      <c r="J1097" s="20"/>
    </row>
    <row r="1098" spans="2:10" ht="15.75" customHeight="1" x14ac:dyDescent="0.25">
      <c r="B1098" s="13"/>
      <c r="F1098" s="13"/>
      <c r="I1098" s="20"/>
      <c r="J1098" s="20"/>
    </row>
    <row r="1099" spans="2:10" ht="15.75" customHeight="1" x14ac:dyDescent="0.25">
      <c r="B1099" s="13"/>
      <c r="F1099" s="13"/>
      <c r="I1099" s="20"/>
      <c r="J1099" s="20"/>
    </row>
    <row r="1100" spans="2:10" ht="15.75" customHeight="1" x14ac:dyDescent="0.25">
      <c r="B1100" s="13"/>
      <c r="F1100" s="13"/>
      <c r="I1100" s="20"/>
      <c r="J1100" s="20"/>
    </row>
    <row r="1101" spans="2:10" ht="15.75" customHeight="1" x14ac:dyDescent="0.25">
      <c r="B1101" s="13"/>
      <c r="F1101" s="13"/>
      <c r="I1101" s="20"/>
      <c r="J1101" s="20"/>
    </row>
    <row r="1102" spans="2:10" ht="15.75" customHeight="1" x14ac:dyDescent="0.25">
      <c r="B1102" s="13"/>
      <c r="F1102" s="13"/>
      <c r="I1102" s="20"/>
      <c r="J1102" s="20"/>
    </row>
    <row r="1103" spans="2:10" ht="15.75" customHeight="1" x14ac:dyDescent="0.25">
      <c r="B1103" s="13"/>
      <c r="F1103" s="13"/>
      <c r="I1103" s="20"/>
      <c r="J1103" s="20"/>
    </row>
    <row r="1104" spans="2:10" ht="15.75" customHeight="1" x14ac:dyDescent="0.25">
      <c r="B1104" s="13"/>
      <c r="F1104" s="13"/>
      <c r="I1104" s="20"/>
      <c r="J1104" s="20"/>
    </row>
    <row r="1105" spans="2:10" ht="15.75" customHeight="1" x14ac:dyDescent="0.25">
      <c r="B1105" s="13"/>
      <c r="F1105" s="13"/>
      <c r="I1105" s="20"/>
      <c r="J1105" s="20"/>
    </row>
    <row r="1106" spans="2:10" ht="15.75" customHeight="1" x14ac:dyDescent="0.25">
      <c r="B1106" s="13"/>
      <c r="F1106" s="13"/>
      <c r="I1106" s="20"/>
      <c r="J1106" s="20"/>
    </row>
    <row r="1107" spans="2:10" ht="15.75" customHeight="1" x14ac:dyDescent="0.25">
      <c r="B1107" s="13"/>
      <c r="F1107" s="13"/>
      <c r="I1107" s="20"/>
      <c r="J1107" s="20"/>
    </row>
    <row r="1108" spans="2:10" ht="15.75" customHeight="1" x14ac:dyDescent="0.25">
      <c r="B1108" s="13"/>
      <c r="F1108" s="13"/>
      <c r="I1108" s="20"/>
      <c r="J1108" s="20"/>
    </row>
    <row r="1109" spans="2:10" ht="15.75" customHeight="1" x14ac:dyDescent="0.25">
      <c r="B1109" s="13"/>
      <c r="F1109" s="13"/>
      <c r="I1109" s="10"/>
    </row>
    <row r="1110" spans="2:10" ht="15.75" customHeight="1" x14ac:dyDescent="0.25">
      <c r="B1110" s="13"/>
      <c r="F1110" s="13"/>
      <c r="I1110" s="10"/>
    </row>
    <row r="1111" spans="2:10" ht="15.75" customHeight="1" x14ac:dyDescent="0.25">
      <c r="B1111" s="13"/>
      <c r="F1111" s="13"/>
      <c r="I1111" s="10"/>
    </row>
    <row r="1112" spans="2:10" ht="15.75" customHeight="1" x14ac:dyDescent="0.25">
      <c r="B1112" s="13"/>
      <c r="F1112" s="13"/>
      <c r="I1112" s="10"/>
    </row>
    <row r="1113" spans="2:10" ht="15.75" customHeight="1" x14ac:dyDescent="0.25">
      <c r="B1113" s="13"/>
      <c r="F1113" s="13"/>
      <c r="I1113" s="10"/>
    </row>
    <row r="1114" spans="2:10" ht="15.75" customHeight="1" x14ac:dyDescent="0.25">
      <c r="B1114" s="13"/>
      <c r="F1114" s="13"/>
      <c r="I1114" s="10"/>
    </row>
    <row r="1115" spans="2:10" ht="15.75" customHeight="1" x14ac:dyDescent="0.25">
      <c r="B1115" s="13"/>
      <c r="F1115" s="13"/>
      <c r="I1115" s="10"/>
    </row>
    <row r="1116" spans="2:10" ht="15.75" customHeight="1" x14ac:dyDescent="0.25">
      <c r="B1116" s="13"/>
      <c r="F1116" s="13"/>
      <c r="I1116" s="10"/>
    </row>
    <row r="1117" spans="2:10" ht="15.75" customHeight="1" x14ac:dyDescent="0.25">
      <c r="B1117" s="13"/>
      <c r="F1117" s="13"/>
      <c r="I1117" s="10"/>
    </row>
    <row r="1118" spans="2:10" ht="15.75" customHeight="1" x14ac:dyDescent="0.25">
      <c r="B1118" s="13"/>
      <c r="F1118" s="13"/>
      <c r="I1118" s="10"/>
    </row>
    <row r="1119" spans="2:10" ht="15.75" customHeight="1" x14ac:dyDescent="0.25">
      <c r="B1119" s="13"/>
      <c r="F1119" s="13"/>
      <c r="I1119" s="10"/>
    </row>
    <row r="1120" spans="2:10" ht="15.75" customHeight="1" x14ac:dyDescent="0.25">
      <c r="B1120" s="13"/>
      <c r="F1120" s="13"/>
      <c r="I1120" s="10"/>
    </row>
    <row r="1121" spans="2:10" ht="15.75" customHeight="1" x14ac:dyDescent="0.25">
      <c r="B1121" s="13"/>
      <c r="F1121" s="13"/>
      <c r="I1121" s="10"/>
    </row>
    <row r="1122" spans="2:10" ht="15.75" customHeight="1" x14ac:dyDescent="0.25">
      <c r="B1122" s="13"/>
      <c r="F1122" s="13"/>
      <c r="I1122" s="10"/>
    </row>
    <row r="1123" spans="2:10" ht="15.75" customHeight="1" x14ac:dyDescent="0.25">
      <c r="B1123" s="13"/>
      <c r="F1123" s="13"/>
      <c r="I1123" s="10"/>
    </row>
    <row r="1124" spans="2:10" ht="15.75" customHeight="1" x14ac:dyDescent="0.25">
      <c r="B1124" s="13"/>
      <c r="F1124" s="13"/>
      <c r="I1124" s="10"/>
    </row>
    <row r="1125" spans="2:10" ht="15.75" customHeight="1" x14ac:dyDescent="0.25">
      <c r="B1125" s="13"/>
      <c r="F1125" s="13"/>
      <c r="I1125" s="10"/>
    </row>
    <row r="1126" spans="2:10" ht="15.75" customHeight="1" x14ac:dyDescent="0.25">
      <c r="B1126" s="13"/>
      <c r="F1126" s="13"/>
      <c r="I1126" s="10"/>
    </row>
    <row r="1127" spans="2:10" ht="15.75" customHeight="1" x14ac:dyDescent="0.25">
      <c r="B1127" s="13"/>
      <c r="F1127" s="13"/>
      <c r="I1127" s="10"/>
    </row>
    <row r="1128" spans="2:10" ht="15.75" customHeight="1" x14ac:dyDescent="0.25">
      <c r="B1128" s="13"/>
      <c r="F1128" s="13"/>
      <c r="I1128" s="10"/>
    </row>
    <row r="1129" spans="2:10" ht="15.75" customHeight="1" x14ac:dyDescent="0.25">
      <c r="B1129" s="13"/>
      <c r="F1129" s="13"/>
      <c r="I1129" s="10"/>
    </row>
    <row r="1130" spans="2:10" ht="15.75" customHeight="1" x14ac:dyDescent="0.25">
      <c r="B1130" s="13"/>
      <c r="F1130" s="13"/>
      <c r="I1130" s="10"/>
    </row>
    <row r="1131" spans="2:10" ht="15.75" customHeight="1" x14ac:dyDescent="0.25">
      <c r="B1131" s="13"/>
      <c r="F1131" s="13"/>
      <c r="I1131" s="10"/>
    </row>
    <row r="1132" spans="2:10" ht="15.75" customHeight="1" x14ac:dyDescent="0.25">
      <c r="B1132" s="13"/>
      <c r="F1132" s="13"/>
      <c r="I1132" s="10"/>
    </row>
    <row r="1133" spans="2:10" ht="15.75" customHeight="1" x14ac:dyDescent="0.25">
      <c r="B1133" s="13"/>
      <c r="F1133" s="13"/>
      <c r="I1133" s="20"/>
      <c r="J1133" s="20"/>
    </row>
    <row r="1134" spans="2:10" ht="15.75" customHeight="1" x14ac:dyDescent="0.25">
      <c r="B1134" s="13"/>
      <c r="F1134" s="13"/>
      <c r="I1134" s="20"/>
      <c r="J1134" s="20"/>
    </row>
    <row r="1135" spans="2:10" ht="15.75" customHeight="1" x14ac:dyDescent="0.25">
      <c r="B1135" s="13"/>
      <c r="F1135" s="13"/>
      <c r="I1135" s="20"/>
      <c r="J1135" s="20"/>
    </row>
    <row r="1136" spans="2:10" ht="15.75" customHeight="1" x14ac:dyDescent="0.25">
      <c r="B1136" s="13"/>
      <c r="F1136" s="13"/>
      <c r="I1136" s="20"/>
      <c r="J1136" s="20"/>
    </row>
    <row r="1137" spans="2:10" ht="15.75" customHeight="1" x14ac:dyDescent="0.25">
      <c r="B1137" s="13"/>
      <c r="F1137" s="13"/>
      <c r="I1137" s="20"/>
      <c r="J1137" s="20"/>
    </row>
    <row r="1138" spans="2:10" ht="15.75" customHeight="1" x14ac:dyDescent="0.25">
      <c r="B1138" s="13"/>
      <c r="F1138" s="13"/>
      <c r="I1138" s="20"/>
      <c r="J1138" s="20"/>
    </row>
    <row r="1139" spans="2:10" ht="15.75" customHeight="1" x14ac:dyDescent="0.25">
      <c r="B1139" s="13"/>
      <c r="F1139" s="13"/>
      <c r="I1139" s="20"/>
      <c r="J1139" s="20"/>
    </row>
    <row r="1140" spans="2:10" ht="15.75" customHeight="1" x14ac:dyDescent="0.25">
      <c r="B1140" s="13"/>
      <c r="F1140" s="13"/>
      <c r="I1140" s="20"/>
      <c r="J1140" s="20"/>
    </row>
    <row r="1141" spans="2:10" ht="15.75" customHeight="1" x14ac:dyDescent="0.25">
      <c r="B1141" s="13"/>
      <c r="F1141" s="13"/>
      <c r="I1141" s="20"/>
      <c r="J1141" s="20"/>
    </row>
    <row r="1142" spans="2:10" ht="15.75" customHeight="1" x14ac:dyDescent="0.25">
      <c r="B1142" s="13"/>
      <c r="F1142" s="13"/>
      <c r="I1142" s="20"/>
      <c r="J1142" s="20"/>
    </row>
    <row r="1143" spans="2:10" ht="15.75" customHeight="1" x14ac:dyDescent="0.25">
      <c r="B1143" s="13"/>
      <c r="F1143" s="13"/>
      <c r="I1143" s="20"/>
      <c r="J1143" s="20"/>
    </row>
    <row r="1144" spans="2:10" ht="15.75" customHeight="1" x14ac:dyDescent="0.25">
      <c r="B1144" s="13"/>
      <c r="F1144" s="13"/>
      <c r="I1144" s="20"/>
      <c r="J1144" s="20"/>
    </row>
    <row r="1145" spans="2:10" ht="15.75" customHeight="1" x14ac:dyDescent="0.25">
      <c r="B1145" s="13"/>
      <c r="F1145" s="13"/>
      <c r="I1145" s="20"/>
      <c r="J1145" s="20"/>
    </row>
    <row r="1146" spans="2:10" ht="15.75" customHeight="1" x14ac:dyDescent="0.25">
      <c r="B1146" s="13"/>
      <c r="F1146" s="13"/>
      <c r="I1146" s="20"/>
      <c r="J1146" s="20"/>
    </row>
    <row r="1147" spans="2:10" ht="15.75" customHeight="1" x14ac:dyDescent="0.25">
      <c r="B1147" s="13"/>
      <c r="F1147" s="13"/>
      <c r="I1147" s="20"/>
      <c r="J1147" s="20"/>
    </row>
    <row r="1148" spans="2:10" ht="15.75" customHeight="1" x14ac:dyDescent="0.25">
      <c r="B1148" s="13"/>
      <c r="F1148" s="13"/>
      <c r="I1148" s="20"/>
      <c r="J1148" s="20"/>
    </row>
    <row r="1149" spans="2:10" ht="15.75" customHeight="1" x14ac:dyDescent="0.25">
      <c r="B1149" s="13"/>
      <c r="F1149" s="13"/>
      <c r="I1149" s="20"/>
      <c r="J1149" s="20"/>
    </row>
    <row r="1150" spans="2:10" ht="15.75" customHeight="1" x14ac:dyDescent="0.25">
      <c r="B1150" s="13"/>
      <c r="F1150" s="13"/>
      <c r="I1150" s="20"/>
      <c r="J1150" s="20"/>
    </row>
    <row r="1151" spans="2:10" ht="15.75" customHeight="1" x14ac:dyDescent="0.25">
      <c r="B1151" s="13"/>
      <c r="F1151" s="13"/>
      <c r="I1151" s="20"/>
      <c r="J1151" s="20"/>
    </row>
    <row r="1152" spans="2:10" ht="15.75" customHeight="1" x14ac:dyDescent="0.25">
      <c r="B1152" s="13"/>
      <c r="F1152" s="13"/>
      <c r="I1152" s="20"/>
      <c r="J1152" s="20"/>
    </row>
    <row r="1153" spans="1:10" ht="15.75" customHeight="1" x14ac:dyDescent="0.25">
      <c r="B1153" s="13"/>
      <c r="F1153" s="13"/>
      <c r="I1153" s="20"/>
      <c r="J1153" s="20"/>
    </row>
    <row r="1154" spans="1:10" ht="15.75" customHeight="1" x14ac:dyDescent="0.25">
      <c r="B1154" s="13"/>
      <c r="F1154" s="13"/>
      <c r="I1154" s="20"/>
      <c r="J1154" s="20"/>
    </row>
    <row r="1155" spans="1:10" ht="15.75" customHeight="1" x14ac:dyDescent="0.25">
      <c r="B1155" s="13"/>
      <c r="F1155" s="13"/>
      <c r="I1155" s="20"/>
      <c r="J1155" s="20"/>
    </row>
    <row r="1156" spans="1:10" ht="15.75" customHeight="1" x14ac:dyDescent="0.25">
      <c r="A1156" s="11" t="s">
        <v>114</v>
      </c>
      <c r="B1156" s="13"/>
      <c r="F1156" s="13"/>
      <c r="I1156" s="20"/>
      <c r="J1156" s="20"/>
    </row>
    <row r="1157" spans="1:10" ht="15.75" customHeight="1" x14ac:dyDescent="0.25">
      <c r="B1157" s="13"/>
      <c r="F1157" s="13"/>
    </row>
    <row r="1158" spans="1:10" ht="15.75" customHeight="1" x14ac:dyDescent="0.25">
      <c r="B1158" s="13"/>
      <c r="F1158" s="13"/>
      <c r="I1158" s="10"/>
    </row>
    <row r="1159" spans="1:10" ht="15.75" customHeight="1" x14ac:dyDescent="0.25">
      <c r="B1159" s="13"/>
      <c r="F1159" s="13"/>
      <c r="I1159" s="10"/>
    </row>
    <row r="1160" spans="1:10" ht="15.75" customHeight="1" x14ac:dyDescent="0.25">
      <c r="B1160" s="13"/>
      <c r="F1160" s="13"/>
      <c r="I1160" s="10"/>
    </row>
    <row r="1161" spans="1:10" ht="15.75" customHeight="1" x14ac:dyDescent="0.25">
      <c r="B1161" s="13"/>
      <c r="F1161" s="13"/>
      <c r="I1161" s="10"/>
    </row>
    <row r="1162" spans="1:10" ht="15.75" customHeight="1" x14ac:dyDescent="0.25">
      <c r="B1162" s="13"/>
      <c r="F1162" s="13"/>
      <c r="I1162" s="10"/>
    </row>
    <row r="1163" spans="1:10" ht="15.75" customHeight="1" x14ac:dyDescent="0.25">
      <c r="B1163" s="13"/>
      <c r="F1163" s="13"/>
      <c r="I1163" s="10"/>
    </row>
    <row r="1164" spans="1:10" ht="15.75" customHeight="1" x14ac:dyDescent="0.25">
      <c r="B1164" s="13"/>
      <c r="F1164" s="13"/>
      <c r="I1164" s="10"/>
    </row>
    <row r="1165" spans="1:10" ht="15.75" customHeight="1" x14ac:dyDescent="0.25">
      <c r="B1165" s="13"/>
      <c r="F1165" s="13"/>
      <c r="I1165" s="10"/>
    </row>
    <row r="1166" spans="1:10" ht="15.75" customHeight="1" x14ac:dyDescent="0.25">
      <c r="B1166" s="13"/>
      <c r="F1166" s="13"/>
      <c r="I1166" s="10"/>
    </row>
    <row r="1167" spans="1:10" ht="15.75" customHeight="1" x14ac:dyDescent="0.25">
      <c r="B1167" s="13"/>
      <c r="F1167" s="13"/>
      <c r="I1167" s="10"/>
    </row>
    <row r="1168" spans="1:10" ht="15.75" customHeight="1" x14ac:dyDescent="0.25">
      <c r="B1168" s="13"/>
      <c r="F1168" s="13"/>
      <c r="I1168" s="10"/>
    </row>
    <row r="1169" spans="2:10" ht="15.75" customHeight="1" x14ac:dyDescent="0.25">
      <c r="B1169" s="13"/>
      <c r="F1169" s="13"/>
      <c r="I1169" s="10"/>
    </row>
    <row r="1170" spans="2:10" ht="15.75" customHeight="1" x14ac:dyDescent="0.25">
      <c r="B1170" s="13"/>
      <c r="F1170" s="13"/>
      <c r="I1170" s="10"/>
    </row>
    <row r="1171" spans="2:10" ht="15.75" customHeight="1" x14ac:dyDescent="0.25">
      <c r="B1171" s="13"/>
      <c r="F1171" s="13"/>
      <c r="I1171" s="10"/>
    </row>
    <row r="1172" spans="2:10" ht="15.75" customHeight="1" x14ac:dyDescent="0.25">
      <c r="B1172" s="13"/>
      <c r="F1172" s="13"/>
      <c r="I1172" s="10"/>
    </row>
    <row r="1173" spans="2:10" ht="15.75" customHeight="1" x14ac:dyDescent="0.25">
      <c r="B1173" s="13"/>
      <c r="F1173" s="13"/>
      <c r="I1173" s="10"/>
    </row>
    <row r="1174" spans="2:10" ht="15.75" customHeight="1" x14ac:dyDescent="0.25">
      <c r="B1174" s="13"/>
      <c r="F1174" s="13"/>
      <c r="I1174" s="10"/>
    </row>
    <row r="1175" spans="2:10" ht="15.75" customHeight="1" x14ac:dyDescent="0.25">
      <c r="B1175" s="13"/>
      <c r="F1175" s="13"/>
      <c r="I1175" s="10"/>
    </row>
    <row r="1176" spans="2:10" ht="15.75" customHeight="1" x14ac:dyDescent="0.25">
      <c r="B1176" s="13"/>
      <c r="F1176" s="13"/>
      <c r="I1176" s="10"/>
    </row>
    <row r="1177" spans="2:10" ht="15.75" customHeight="1" x14ac:dyDescent="0.25">
      <c r="B1177" s="13"/>
      <c r="F1177" s="13"/>
      <c r="I1177" s="10"/>
    </row>
    <row r="1178" spans="2:10" ht="15.75" customHeight="1" x14ac:dyDescent="0.25">
      <c r="B1178" s="13"/>
      <c r="F1178" s="13"/>
      <c r="I1178" s="10"/>
    </row>
    <row r="1179" spans="2:10" ht="15.75" customHeight="1" x14ac:dyDescent="0.25">
      <c r="B1179" s="13"/>
      <c r="F1179" s="13"/>
      <c r="I1179" s="10"/>
    </row>
    <row r="1180" spans="2:10" ht="15.75" customHeight="1" x14ac:dyDescent="0.25">
      <c r="B1180" s="13"/>
      <c r="F1180" s="13"/>
      <c r="I1180" s="10"/>
    </row>
    <row r="1181" spans="2:10" ht="15.75" customHeight="1" x14ac:dyDescent="0.25">
      <c r="B1181" s="13"/>
      <c r="F1181" s="13"/>
      <c r="I1181" s="10"/>
    </row>
    <row r="1182" spans="2:10" ht="15.75" customHeight="1" x14ac:dyDescent="0.25">
      <c r="B1182" s="13"/>
      <c r="F1182" s="13"/>
      <c r="I1182" s="20"/>
      <c r="J1182" s="20"/>
    </row>
    <row r="1183" spans="2:10" ht="15.75" customHeight="1" x14ac:dyDescent="0.25">
      <c r="B1183" s="13"/>
      <c r="F1183" s="13"/>
      <c r="I1183" s="20"/>
      <c r="J1183" s="20"/>
    </row>
    <row r="1184" spans="2:10" ht="15.75" customHeight="1" x14ac:dyDescent="0.25">
      <c r="B1184" s="13"/>
      <c r="F1184" s="13"/>
      <c r="I1184" s="20"/>
      <c r="J1184" s="20"/>
    </row>
    <row r="1185" spans="2:10" ht="15.75" customHeight="1" x14ac:dyDescent="0.25">
      <c r="B1185" s="13"/>
      <c r="F1185" s="13"/>
      <c r="I1185" s="20"/>
      <c r="J1185" s="20"/>
    </row>
    <row r="1186" spans="2:10" ht="15.75" customHeight="1" x14ac:dyDescent="0.25">
      <c r="B1186" s="13"/>
      <c r="F1186" s="13"/>
      <c r="I1186" s="20"/>
      <c r="J1186" s="20"/>
    </row>
    <row r="1187" spans="2:10" ht="15.75" customHeight="1" x14ac:dyDescent="0.25">
      <c r="B1187" s="13"/>
      <c r="F1187" s="13"/>
      <c r="I1187" s="20"/>
      <c r="J1187" s="20"/>
    </row>
    <row r="1188" spans="2:10" ht="15.75" customHeight="1" x14ac:dyDescent="0.25">
      <c r="B1188" s="13"/>
      <c r="F1188" s="13"/>
      <c r="I1188" s="20"/>
      <c r="J1188" s="20"/>
    </row>
    <row r="1189" spans="2:10" ht="15.75" customHeight="1" x14ac:dyDescent="0.25">
      <c r="B1189" s="13"/>
      <c r="F1189" s="13"/>
      <c r="I1189" s="20"/>
      <c r="J1189" s="20"/>
    </row>
    <row r="1190" spans="2:10" ht="15.75" customHeight="1" x14ac:dyDescent="0.25">
      <c r="B1190" s="13"/>
      <c r="F1190" s="13"/>
      <c r="I1190" s="20"/>
      <c r="J1190" s="20"/>
    </row>
    <row r="1191" spans="2:10" ht="15.75" customHeight="1" x14ac:dyDescent="0.25">
      <c r="B1191" s="13"/>
      <c r="F1191" s="13"/>
      <c r="I1191" s="20"/>
      <c r="J1191" s="20"/>
    </row>
    <row r="1192" spans="2:10" ht="15.75" customHeight="1" x14ac:dyDescent="0.25">
      <c r="B1192" s="13"/>
      <c r="F1192" s="13"/>
      <c r="I1192" s="20"/>
      <c r="J1192" s="20"/>
    </row>
    <row r="1193" spans="2:10" ht="15.75" customHeight="1" x14ac:dyDescent="0.25">
      <c r="B1193" s="13"/>
      <c r="F1193" s="13"/>
      <c r="I1193" s="20"/>
      <c r="J1193" s="20"/>
    </row>
    <row r="1194" spans="2:10" ht="15.75" customHeight="1" x14ac:dyDescent="0.25">
      <c r="B1194" s="13"/>
      <c r="F1194" s="13"/>
      <c r="I1194" s="20"/>
      <c r="J1194" s="20"/>
    </row>
    <row r="1195" spans="2:10" ht="15.75" customHeight="1" x14ac:dyDescent="0.25">
      <c r="B1195" s="13"/>
      <c r="F1195" s="13"/>
      <c r="I1195" s="20"/>
      <c r="J1195" s="20"/>
    </row>
    <row r="1196" spans="2:10" ht="15.75" customHeight="1" x14ac:dyDescent="0.25">
      <c r="B1196" s="13"/>
      <c r="F1196" s="13"/>
      <c r="I1196" s="20"/>
      <c r="J1196" s="20"/>
    </row>
    <row r="1197" spans="2:10" ht="15.75" customHeight="1" x14ac:dyDescent="0.25">
      <c r="B1197" s="13"/>
      <c r="F1197" s="13"/>
      <c r="I1197" s="20"/>
      <c r="J1197" s="20"/>
    </row>
    <row r="1198" spans="2:10" ht="15.75" customHeight="1" x14ac:dyDescent="0.25">
      <c r="B1198" s="13"/>
      <c r="F1198" s="13"/>
      <c r="I1198" s="20"/>
      <c r="J1198" s="20"/>
    </row>
    <row r="1199" spans="2:10" ht="15.75" customHeight="1" x14ac:dyDescent="0.25">
      <c r="B1199" s="13"/>
      <c r="F1199" s="13"/>
      <c r="I1199" s="20"/>
      <c r="J1199" s="20"/>
    </row>
    <row r="1200" spans="2:10" ht="15.75" customHeight="1" x14ac:dyDescent="0.25">
      <c r="B1200" s="13"/>
      <c r="F1200" s="13"/>
      <c r="I1200" s="20"/>
      <c r="J1200" s="20"/>
    </row>
    <row r="1201" spans="2:10" ht="15.75" customHeight="1" x14ac:dyDescent="0.25">
      <c r="B1201" s="13"/>
      <c r="F1201" s="13"/>
      <c r="I1201" s="20"/>
      <c r="J1201" s="20"/>
    </row>
    <row r="1202" spans="2:10" ht="15.75" customHeight="1" x14ac:dyDescent="0.25">
      <c r="B1202" s="13"/>
      <c r="F1202" s="13"/>
      <c r="I1202" s="20"/>
      <c r="J1202" s="20"/>
    </row>
    <row r="1203" spans="2:10" ht="15.75" customHeight="1" x14ac:dyDescent="0.25">
      <c r="B1203" s="13"/>
      <c r="F1203" s="13"/>
      <c r="I1203" s="20"/>
      <c r="J1203" s="20"/>
    </row>
    <row r="1204" spans="2:10" ht="15.75" customHeight="1" x14ac:dyDescent="0.25">
      <c r="B1204" s="13"/>
      <c r="F1204" s="13"/>
      <c r="I1204" s="20"/>
      <c r="J1204" s="20"/>
    </row>
    <row r="1205" spans="2:10" ht="15.75" customHeight="1" x14ac:dyDescent="0.25">
      <c r="B1205" s="13"/>
      <c r="F1205" s="13"/>
      <c r="I1205" s="20"/>
      <c r="J1205" s="20"/>
    </row>
    <row r="1206" spans="2:10" ht="15.75" customHeight="1" x14ac:dyDescent="0.25">
      <c r="B1206" s="13"/>
      <c r="F1206" s="13"/>
      <c r="I1206" s="10"/>
    </row>
    <row r="1207" spans="2:10" ht="15.75" customHeight="1" x14ac:dyDescent="0.25">
      <c r="B1207" s="13"/>
      <c r="F1207" s="13"/>
      <c r="I1207" s="10"/>
    </row>
    <row r="1208" spans="2:10" ht="15.75" customHeight="1" x14ac:dyDescent="0.25">
      <c r="B1208" s="13"/>
      <c r="F1208" s="13"/>
      <c r="I1208" s="10"/>
    </row>
    <row r="1209" spans="2:10" ht="15.75" customHeight="1" x14ac:dyDescent="0.25">
      <c r="B1209" s="13"/>
      <c r="F1209" s="13"/>
      <c r="I1209" s="10"/>
    </row>
    <row r="1210" spans="2:10" ht="15.75" customHeight="1" x14ac:dyDescent="0.25">
      <c r="B1210" s="13"/>
      <c r="F1210" s="13"/>
      <c r="I1210" s="10"/>
    </row>
    <row r="1211" spans="2:10" ht="15.75" customHeight="1" x14ac:dyDescent="0.25">
      <c r="B1211" s="13"/>
      <c r="F1211" s="13"/>
      <c r="I1211" s="10"/>
    </row>
    <row r="1212" spans="2:10" ht="15.75" customHeight="1" x14ac:dyDescent="0.25">
      <c r="B1212" s="13"/>
      <c r="F1212" s="13"/>
      <c r="I1212" s="10"/>
    </row>
    <row r="1213" spans="2:10" ht="15.75" customHeight="1" x14ac:dyDescent="0.25">
      <c r="B1213" s="13"/>
      <c r="F1213" s="13"/>
      <c r="I1213" s="10"/>
    </row>
    <row r="1214" spans="2:10" ht="15.75" customHeight="1" x14ac:dyDescent="0.25">
      <c r="B1214" s="13"/>
      <c r="F1214" s="13"/>
      <c r="I1214" s="10"/>
    </row>
    <row r="1215" spans="2:10" ht="15.75" customHeight="1" x14ac:dyDescent="0.25">
      <c r="B1215" s="13"/>
      <c r="F1215" s="13"/>
      <c r="I1215" s="10"/>
    </row>
    <row r="1216" spans="2:10" ht="15.75" customHeight="1" x14ac:dyDescent="0.25">
      <c r="B1216" s="13"/>
      <c r="F1216" s="13"/>
      <c r="I1216" s="10"/>
    </row>
    <row r="1217" spans="2:10" ht="15.75" customHeight="1" x14ac:dyDescent="0.25">
      <c r="B1217" s="13"/>
      <c r="F1217" s="13"/>
      <c r="I1217" s="10"/>
    </row>
    <row r="1218" spans="2:10" ht="15.75" customHeight="1" x14ac:dyDescent="0.25">
      <c r="B1218" s="13"/>
      <c r="F1218" s="13"/>
      <c r="I1218" s="10"/>
    </row>
    <row r="1219" spans="2:10" ht="15.75" customHeight="1" x14ac:dyDescent="0.25">
      <c r="B1219" s="13"/>
      <c r="F1219" s="13"/>
      <c r="I1219" s="10"/>
    </row>
    <row r="1220" spans="2:10" ht="15.75" customHeight="1" x14ac:dyDescent="0.25">
      <c r="B1220" s="13"/>
      <c r="F1220" s="13"/>
      <c r="I1220" s="10"/>
    </row>
    <row r="1221" spans="2:10" ht="15.75" customHeight="1" x14ac:dyDescent="0.25">
      <c r="B1221" s="13"/>
      <c r="F1221" s="13"/>
      <c r="I1221" s="10"/>
    </row>
    <row r="1222" spans="2:10" ht="15.75" customHeight="1" x14ac:dyDescent="0.25">
      <c r="B1222" s="13"/>
      <c r="F1222" s="13"/>
      <c r="I1222" s="10"/>
    </row>
    <row r="1223" spans="2:10" ht="15.75" customHeight="1" x14ac:dyDescent="0.25">
      <c r="B1223" s="13"/>
      <c r="F1223" s="13"/>
      <c r="I1223" s="10"/>
    </row>
    <row r="1224" spans="2:10" ht="15.75" customHeight="1" x14ac:dyDescent="0.25">
      <c r="B1224" s="13"/>
      <c r="F1224" s="13"/>
      <c r="I1224" s="10"/>
    </row>
    <row r="1225" spans="2:10" ht="15.75" customHeight="1" x14ac:dyDescent="0.25">
      <c r="B1225" s="13"/>
      <c r="F1225" s="13"/>
      <c r="I1225" s="10"/>
    </row>
    <row r="1226" spans="2:10" ht="15.75" customHeight="1" x14ac:dyDescent="0.25">
      <c r="B1226" s="13"/>
      <c r="F1226" s="13"/>
      <c r="I1226" s="10"/>
    </row>
    <row r="1227" spans="2:10" ht="15.75" customHeight="1" x14ac:dyDescent="0.25">
      <c r="B1227" s="13"/>
      <c r="F1227" s="13"/>
      <c r="I1227" s="10"/>
    </row>
    <row r="1228" spans="2:10" ht="15.75" customHeight="1" x14ac:dyDescent="0.25">
      <c r="B1228" s="13"/>
      <c r="F1228" s="13"/>
      <c r="I1228" s="10"/>
    </row>
    <row r="1229" spans="2:10" ht="15.75" customHeight="1" x14ac:dyDescent="0.25">
      <c r="B1229" s="13"/>
      <c r="F1229" s="13"/>
      <c r="I1229" s="10"/>
    </row>
    <row r="1230" spans="2:10" ht="15.75" customHeight="1" x14ac:dyDescent="0.25">
      <c r="B1230" s="13"/>
      <c r="F1230" s="13"/>
      <c r="I1230" s="20"/>
      <c r="J1230" s="20"/>
    </row>
    <row r="1231" spans="2:10" ht="15.75" customHeight="1" x14ac:dyDescent="0.25">
      <c r="B1231" s="13"/>
      <c r="F1231" s="13"/>
      <c r="I1231" s="20"/>
      <c r="J1231" s="20"/>
    </row>
    <row r="1232" spans="2:10" ht="15.75" customHeight="1" x14ac:dyDescent="0.25">
      <c r="B1232" s="13"/>
      <c r="F1232" s="13"/>
      <c r="I1232" s="20"/>
      <c r="J1232" s="20"/>
    </row>
    <row r="1233" spans="2:10" ht="15.75" customHeight="1" x14ac:dyDescent="0.25">
      <c r="B1233" s="13"/>
      <c r="F1233" s="13"/>
      <c r="I1233" s="20"/>
      <c r="J1233" s="20"/>
    </row>
    <row r="1234" spans="2:10" ht="15.75" customHeight="1" x14ac:dyDescent="0.25">
      <c r="B1234" s="13"/>
      <c r="F1234" s="13"/>
      <c r="I1234" s="20"/>
      <c r="J1234" s="20"/>
    </row>
    <row r="1235" spans="2:10" ht="15.75" customHeight="1" x14ac:dyDescent="0.25">
      <c r="B1235" s="13"/>
      <c r="F1235" s="13"/>
      <c r="I1235" s="20"/>
      <c r="J1235" s="20"/>
    </row>
    <row r="1236" spans="2:10" ht="15.75" customHeight="1" x14ac:dyDescent="0.25">
      <c r="B1236" s="13"/>
      <c r="F1236" s="13"/>
      <c r="I1236" s="20"/>
      <c r="J1236" s="20"/>
    </row>
    <row r="1237" spans="2:10" ht="15.75" customHeight="1" x14ac:dyDescent="0.25">
      <c r="B1237" s="13"/>
      <c r="F1237" s="13"/>
      <c r="I1237" s="20"/>
      <c r="J1237" s="20"/>
    </row>
    <row r="1238" spans="2:10" ht="15.75" customHeight="1" x14ac:dyDescent="0.25">
      <c r="B1238" s="13"/>
      <c r="F1238" s="13"/>
      <c r="I1238" s="20"/>
      <c r="J1238" s="20"/>
    </row>
    <row r="1239" spans="2:10" ht="15.75" customHeight="1" x14ac:dyDescent="0.25">
      <c r="B1239" s="13"/>
      <c r="F1239" s="13"/>
      <c r="I1239" s="20"/>
      <c r="J1239" s="20"/>
    </row>
    <row r="1240" spans="2:10" ht="15.75" customHeight="1" x14ac:dyDescent="0.25">
      <c r="B1240" s="13"/>
      <c r="F1240" s="13"/>
      <c r="I1240" s="20"/>
      <c r="J1240" s="20"/>
    </row>
    <row r="1241" spans="2:10" ht="15.75" customHeight="1" x14ac:dyDescent="0.25">
      <c r="B1241" s="13"/>
      <c r="F1241" s="13"/>
      <c r="I1241" s="20"/>
      <c r="J1241" s="20"/>
    </row>
    <row r="1242" spans="2:10" ht="15.75" customHeight="1" x14ac:dyDescent="0.25">
      <c r="B1242" s="13"/>
      <c r="F1242" s="13"/>
      <c r="I1242" s="20"/>
      <c r="J1242" s="20"/>
    </row>
    <row r="1243" spans="2:10" ht="15.75" customHeight="1" x14ac:dyDescent="0.25">
      <c r="B1243" s="13"/>
      <c r="F1243" s="13"/>
      <c r="I1243" s="20"/>
      <c r="J1243" s="20"/>
    </row>
    <row r="1244" spans="2:10" ht="15.75" customHeight="1" x14ac:dyDescent="0.25">
      <c r="B1244" s="13"/>
      <c r="F1244" s="13"/>
      <c r="I1244" s="20"/>
      <c r="J1244" s="20"/>
    </row>
    <row r="1245" spans="2:10" ht="15.75" customHeight="1" x14ac:dyDescent="0.25">
      <c r="B1245" s="13"/>
      <c r="F1245" s="13"/>
      <c r="I1245" s="20"/>
      <c r="J1245" s="20"/>
    </row>
    <row r="1246" spans="2:10" ht="15.75" customHeight="1" x14ac:dyDescent="0.25">
      <c r="B1246" s="13"/>
      <c r="F1246" s="13"/>
      <c r="I1246" s="20"/>
      <c r="J1246" s="20"/>
    </row>
    <row r="1247" spans="2:10" ht="15.75" customHeight="1" x14ac:dyDescent="0.25">
      <c r="B1247" s="13"/>
      <c r="F1247" s="13"/>
      <c r="I1247" s="20"/>
      <c r="J1247" s="20"/>
    </row>
    <row r="1248" spans="2:10" ht="15.75" customHeight="1" x14ac:dyDescent="0.25">
      <c r="B1248" s="13"/>
      <c r="F1248" s="13"/>
      <c r="I1248" s="20"/>
      <c r="J1248" s="20"/>
    </row>
    <row r="1249" spans="2:10" ht="15.75" customHeight="1" x14ac:dyDescent="0.25">
      <c r="B1249" s="13"/>
      <c r="F1249" s="13"/>
      <c r="I1249" s="20"/>
      <c r="J1249" s="20"/>
    </row>
    <row r="1250" spans="2:10" ht="15.75" customHeight="1" x14ac:dyDescent="0.25">
      <c r="B1250" s="13"/>
      <c r="F1250" s="13"/>
      <c r="I1250" s="20"/>
      <c r="J1250" s="20"/>
    </row>
    <row r="1251" spans="2:10" ht="15.75" customHeight="1" x14ac:dyDescent="0.25">
      <c r="B1251" s="13"/>
      <c r="F1251" s="13"/>
      <c r="I1251" s="20"/>
      <c r="J1251" s="20"/>
    </row>
    <row r="1252" spans="2:10" ht="15.75" customHeight="1" x14ac:dyDescent="0.25">
      <c r="B1252" s="13"/>
      <c r="F1252" s="13"/>
      <c r="I1252" s="20"/>
      <c r="J1252" s="20"/>
    </row>
    <row r="1253" spans="2:10" ht="15.75" customHeight="1" x14ac:dyDescent="0.25">
      <c r="B1253" s="13"/>
      <c r="F1253" s="13"/>
      <c r="I1253" s="20"/>
      <c r="J1253" s="20"/>
    </row>
    <row r="1254" spans="2:10" ht="15.75" customHeight="1" x14ac:dyDescent="0.25">
      <c r="B1254" s="13"/>
      <c r="F1254" s="13"/>
      <c r="I1254" s="10"/>
    </row>
    <row r="1255" spans="2:10" ht="15.75" customHeight="1" x14ac:dyDescent="0.25">
      <c r="B1255" s="13"/>
      <c r="F1255" s="13"/>
      <c r="I1255" s="10"/>
    </row>
    <row r="1256" spans="2:10" ht="15.75" customHeight="1" x14ac:dyDescent="0.25">
      <c r="B1256" s="13"/>
      <c r="F1256" s="13"/>
      <c r="I1256" s="10"/>
    </row>
    <row r="1257" spans="2:10" ht="15.75" customHeight="1" x14ac:dyDescent="0.25">
      <c r="B1257" s="13"/>
      <c r="F1257" s="13"/>
      <c r="I1257" s="10"/>
    </row>
    <row r="1258" spans="2:10" ht="15.75" customHeight="1" x14ac:dyDescent="0.25">
      <c r="B1258" s="13"/>
      <c r="F1258" s="13"/>
      <c r="I1258" s="10"/>
    </row>
    <row r="1259" spans="2:10" ht="15.75" customHeight="1" x14ac:dyDescent="0.25">
      <c r="B1259" s="13"/>
      <c r="F1259" s="13"/>
      <c r="I1259" s="10"/>
    </row>
    <row r="1260" spans="2:10" ht="15.75" customHeight="1" x14ac:dyDescent="0.25">
      <c r="B1260" s="13"/>
      <c r="F1260" s="13"/>
      <c r="I1260" s="10"/>
    </row>
    <row r="1261" spans="2:10" ht="15.75" customHeight="1" x14ac:dyDescent="0.25">
      <c r="B1261" s="13"/>
      <c r="F1261" s="13"/>
      <c r="I1261" s="10"/>
    </row>
    <row r="1262" spans="2:10" ht="15.75" customHeight="1" x14ac:dyDescent="0.25">
      <c r="B1262" s="13"/>
      <c r="F1262" s="13"/>
      <c r="I1262" s="10"/>
    </row>
    <row r="1263" spans="2:10" ht="15.75" customHeight="1" x14ac:dyDescent="0.25">
      <c r="B1263" s="13"/>
      <c r="F1263" s="13"/>
      <c r="I1263" s="10"/>
    </row>
    <row r="1264" spans="2:10" ht="15.75" customHeight="1" x14ac:dyDescent="0.25">
      <c r="B1264" s="13"/>
      <c r="F1264" s="13"/>
      <c r="I1264" s="10"/>
    </row>
    <row r="1265" spans="2:10" ht="15.75" customHeight="1" x14ac:dyDescent="0.25">
      <c r="B1265" s="13"/>
      <c r="F1265" s="13"/>
      <c r="I1265" s="10"/>
    </row>
    <row r="1266" spans="2:10" ht="15.75" customHeight="1" x14ac:dyDescent="0.25">
      <c r="B1266" s="13"/>
      <c r="F1266" s="13"/>
      <c r="I1266" s="10"/>
    </row>
    <row r="1267" spans="2:10" ht="15.75" customHeight="1" x14ac:dyDescent="0.25">
      <c r="B1267" s="13"/>
      <c r="F1267" s="13"/>
      <c r="I1267" s="10"/>
    </row>
    <row r="1268" spans="2:10" ht="15.75" customHeight="1" x14ac:dyDescent="0.25">
      <c r="B1268" s="13"/>
      <c r="F1268" s="13"/>
      <c r="I1268" s="10"/>
    </row>
    <row r="1269" spans="2:10" ht="15.75" customHeight="1" x14ac:dyDescent="0.25">
      <c r="B1269" s="13"/>
      <c r="F1269" s="13"/>
      <c r="I1269" s="10"/>
    </row>
    <row r="1270" spans="2:10" ht="15.75" customHeight="1" x14ac:dyDescent="0.25">
      <c r="B1270" s="13"/>
      <c r="F1270" s="13"/>
      <c r="I1270" s="10"/>
    </row>
    <row r="1271" spans="2:10" ht="15.75" customHeight="1" x14ac:dyDescent="0.25">
      <c r="B1271" s="13"/>
      <c r="F1271" s="13"/>
      <c r="I1271" s="10"/>
    </row>
    <row r="1272" spans="2:10" ht="15.75" customHeight="1" x14ac:dyDescent="0.25">
      <c r="B1272" s="13"/>
      <c r="F1272" s="13"/>
      <c r="I1272" s="10"/>
    </row>
    <row r="1273" spans="2:10" ht="15.75" customHeight="1" x14ac:dyDescent="0.25">
      <c r="B1273" s="13"/>
      <c r="F1273" s="13"/>
      <c r="I1273" s="10"/>
    </row>
    <row r="1274" spans="2:10" ht="15.75" customHeight="1" x14ac:dyDescent="0.25">
      <c r="B1274" s="13"/>
      <c r="F1274" s="13"/>
      <c r="I1274" s="10"/>
    </row>
    <row r="1275" spans="2:10" ht="15.75" customHeight="1" x14ac:dyDescent="0.25">
      <c r="B1275" s="13"/>
      <c r="F1275" s="13"/>
      <c r="I1275" s="10"/>
    </row>
    <row r="1276" spans="2:10" ht="15.75" customHeight="1" x14ac:dyDescent="0.25">
      <c r="B1276" s="13"/>
      <c r="F1276" s="13"/>
      <c r="I1276" s="10"/>
    </row>
    <row r="1277" spans="2:10" ht="15.75" customHeight="1" x14ac:dyDescent="0.25">
      <c r="B1277" s="13"/>
      <c r="F1277" s="13"/>
      <c r="I1277" s="10"/>
    </row>
    <row r="1278" spans="2:10" ht="15.75" customHeight="1" x14ac:dyDescent="0.25">
      <c r="B1278" s="13"/>
      <c r="F1278" s="13"/>
      <c r="I1278" s="20"/>
      <c r="J1278" s="20"/>
    </row>
    <row r="1279" spans="2:10" ht="15.75" customHeight="1" x14ac:dyDescent="0.25">
      <c r="B1279" s="13"/>
      <c r="F1279" s="13"/>
      <c r="I1279" s="20"/>
      <c r="J1279" s="20"/>
    </row>
    <row r="1280" spans="2:10" ht="15.75" customHeight="1" x14ac:dyDescent="0.25">
      <c r="B1280" s="13"/>
      <c r="F1280" s="13"/>
      <c r="I1280" s="20"/>
      <c r="J1280" s="20"/>
    </row>
    <row r="1281" spans="2:10" ht="15.75" customHeight="1" x14ac:dyDescent="0.25">
      <c r="B1281" s="13"/>
      <c r="F1281" s="13"/>
      <c r="I1281" s="20"/>
      <c r="J1281" s="20"/>
    </row>
    <row r="1282" spans="2:10" ht="15.75" customHeight="1" x14ac:dyDescent="0.25">
      <c r="B1282" s="13"/>
      <c r="F1282" s="13"/>
      <c r="I1282" s="20"/>
      <c r="J1282" s="20"/>
    </row>
    <row r="1283" spans="2:10" ht="15.75" customHeight="1" x14ac:dyDescent="0.25">
      <c r="B1283" s="13"/>
      <c r="F1283" s="13"/>
      <c r="I1283" s="20"/>
      <c r="J1283" s="20"/>
    </row>
    <row r="1284" spans="2:10" ht="15.75" customHeight="1" x14ac:dyDescent="0.25">
      <c r="B1284" s="13"/>
      <c r="F1284" s="13"/>
      <c r="I1284" s="20"/>
      <c r="J1284" s="20"/>
    </row>
    <row r="1285" spans="2:10" ht="15.75" customHeight="1" x14ac:dyDescent="0.25">
      <c r="B1285" s="13"/>
      <c r="F1285" s="13"/>
      <c r="I1285" s="20"/>
      <c r="J1285" s="20"/>
    </row>
    <row r="1286" spans="2:10" ht="15.75" customHeight="1" x14ac:dyDescent="0.25">
      <c r="B1286" s="13"/>
      <c r="F1286" s="13"/>
      <c r="I1286" s="20"/>
      <c r="J1286" s="20"/>
    </row>
    <row r="1287" spans="2:10" ht="15.75" customHeight="1" x14ac:dyDescent="0.25">
      <c r="B1287" s="13"/>
      <c r="F1287" s="13"/>
      <c r="I1287" s="20"/>
      <c r="J1287" s="20"/>
    </row>
    <row r="1288" spans="2:10" ht="15.75" customHeight="1" x14ac:dyDescent="0.25">
      <c r="B1288" s="13"/>
      <c r="F1288" s="13"/>
      <c r="I1288" s="20"/>
      <c r="J1288" s="20"/>
    </row>
    <row r="1289" spans="2:10" ht="15.75" customHeight="1" x14ac:dyDescent="0.25">
      <c r="B1289" s="13"/>
      <c r="F1289" s="13"/>
      <c r="I1289" s="20"/>
      <c r="J1289" s="20"/>
    </row>
    <row r="1290" spans="2:10" ht="15.75" customHeight="1" x14ac:dyDescent="0.25">
      <c r="B1290" s="13"/>
      <c r="F1290" s="13"/>
      <c r="I1290" s="20"/>
      <c r="J1290" s="20"/>
    </row>
    <row r="1291" spans="2:10" ht="15.75" customHeight="1" x14ac:dyDescent="0.25">
      <c r="B1291" s="13"/>
      <c r="F1291" s="13"/>
      <c r="I1291" s="20"/>
      <c r="J1291" s="20"/>
    </row>
    <row r="1292" spans="2:10" ht="15.75" customHeight="1" x14ac:dyDescent="0.25">
      <c r="B1292" s="13"/>
      <c r="F1292" s="13"/>
      <c r="I1292" s="20"/>
      <c r="J1292" s="20"/>
    </row>
    <row r="1293" spans="2:10" ht="15.75" customHeight="1" x14ac:dyDescent="0.25">
      <c r="B1293" s="13"/>
      <c r="F1293" s="13"/>
      <c r="I1293" s="20"/>
      <c r="J1293" s="20"/>
    </row>
    <row r="1294" spans="2:10" ht="15.75" customHeight="1" x14ac:dyDescent="0.25">
      <c r="B1294" s="13"/>
      <c r="F1294" s="13"/>
      <c r="I1294" s="20"/>
      <c r="J1294" s="20"/>
    </row>
    <row r="1295" spans="2:10" ht="15.75" customHeight="1" x14ac:dyDescent="0.25">
      <c r="B1295" s="13"/>
      <c r="F1295" s="13"/>
      <c r="I1295" s="20"/>
      <c r="J1295" s="20"/>
    </row>
    <row r="1296" spans="2:10" ht="15.75" customHeight="1" x14ac:dyDescent="0.25">
      <c r="B1296" s="13"/>
      <c r="F1296" s="13"/>
      <c r="I1296" s="20"/>
      <c r="J1296" s="20"/>
    </row>
    <row r="1297" spans="1:10" ht="15.75" customHeight="1" x14ac:dyDescent="0.25">
      <c r="B1297" s="13"/>
      <c r="F1297" s="13"/>
      <c r="I1297" s="20"/>
      <c r="J1297" s="20"/>
    </row>
    <row r="1298" spans="1:10" ht="15.75" customHeight="1" x14ac:dyDescent="0.25">
      <c r="B1298" s="13"/>
      <c r="F1298" s="13"/>
      <c r="I1298" s="20"/>
      <c r="J1298" s="20"/>
    </row>
    <row r="1299" spans="1:10" ht="15.75" customHeight="1" x14ac:dyDescent="0.25">
      <c r="B1299" s="13"/>
      <c r="F1299" s="13"/>
      <c r="I1299" s="20"/>
      <c r="J1299" s="20"/>
    </row>
    <row r="1300" spans="1:10" ht="15.75" customHeight="1" x14ac:dyDescent="0.25">
      <c r="A1300" s="11" t="s">
        <v>115</v>
      </c>
      <c r="B1300" s="13"/>
      <c r="F1300" s="13"/>
      <c r="I1300" s="20"/>
      <c r="J1300" s="20"/>
    </row>
    <row r="1301" spans="1:10" ht="15.75" customHeight="1" x14ac:dyDescent="0.25">
      <c r="B1301" s="13"/>
      <c r="F1301" s="13"/>
      <c r="I1301" s="20"/>
      <c r="J1301" s="20"/>
    </row>
    <row r="1302" spans="1:10" ht="15.75" customHeight="1" x14ac:dyDescent="0.25">
      <c r="B1302" s="13"/>
      <c r="F1302" s="13"/>
      <c r="I1302" s="10"/>
    </row>
    <row r="1303" spans="1:10" ht="15.75" customHeight="1" x14ac:dyDescent="0.25">
      <c r="B1303" s="13"/>
      <c r="F1303" s="13"/>
      <c r="I1303" s="10"/>
    </row>
    <row r="1304" spans="1:10" ht="15.75" customHeight="1" x14ac:dyDescent="0.25">
      <c r="B1304" s="13"/>
      <c r="F1304" s="13"/>
      <c r="I1304" s="10"/>
    </row>
    <row r="1305" spans="1:10" ht="15.75" customHeight="1" x14ac:dyDescent="0.25">
      <c r="B1305" s="13"/>
      <c r="F1305" s="13"/>
      <c r="I1305" s="10"/>
    </row>
    <row r="1306" spans="1:10" ht="15.75" customHeight="1" x14ac:dyDescent="0.25">
      <c r="B1306" s="13"/>
      <c r="F1306" s="13"/>
      <c r="I1306" s="10"/>
    </row>
    <row r="1307" spans="1:10" ht="15.75" customHeight="1" x14ac:dyDescent="0.25">
      <c r="B1307" s="13"/>
      <c r="F1307" s="13"/>
      <c r="I1307" s="10"/>
    </row>
    <row r="1308" spans="1:10" ht="15.75" customHeight="1" x14ac:dyDescent="0.25">
      <c r="B1308" s="13"/>
      <c r="F1308" s="13"/>
      <c r="I1308" s="10"/>
    </row>
    <row r="1309" spans="1:10" ht="15.75" customHeight="1" x14ac:dyDescent="0.25">
      <c r="B1309" s="13"/>
      <c r="F1309" s="13"/>
      <c r="I1309" s="10"/>
    </row>
    <row r="1310" spans="1:10" ht="15.75" customHeight="1" x14ac:dyDescent="0.25">
      <c r="B1310" s="13"/>
      <c r="F1310" s="13"/>
      <c r="I1310" s="10"/>
    </row>
    <row r="1311" spans="1:10" ht="15.75" customHeight="1" x14ac:dyDescent="0.25">
      <c r="B1311" s="13"/>
      <c r="F1311" s="13"/>
      <c r="I1311" s="10"/>
    </row>
    <row r="1312" spans="1:10" ht="15.75" customHeight="1" x14ac:dyDescent="0.25">
      <c r="B1312" s="13"/>
      <c r="F1312" s="13"/>
      <c r="I1312" s="10"/>
    </row>
    <row r="1313" spans="2:10" ht="15.75" customHeight="1" x14ac:dyDescent="0.25">
      <c r="B1313" s="13"/>
      <c r="F1313" s="13"/>
      <c r="I1313" s="10"/>
    </row>
    <row r="1314" spans="2:10" ht="15.75" customHeight="1" x14ac:dyDescent="0.25">
      <c r="B1314" s="13"/>
      <c r="F1314" s="13"/>
      <c r="I1314" s="10"/>
    </row>
    <row r="1315" spans="2:10" ht="15.75" customHeight="1" x14ac:dyDescent="0.25">
      <c r="B1315" s="13"/>
      <c r="F1315" s="13"/>
      <c r="I1315" s="10"/>
    </row>
    <row r="1316" spans="2:10" ht="15.75" customHeight="1" x14ac:dyDescent="0.25">
      <c r="B1316" s="13"/>
      <c r="F1316" s="13"/>
      <c r="I1316" s="10"/>
    </row>
    <row r="1317" spans="2:10" ht="15.75" customHeight="1" x14ac:dyDescent="0.25">
      <c r="B1317" s="13"/>
      <c r="F1317" s="13"/>
      <c r="I1317" s="10"/>
    </row>
    <row r="1318" spans="2:10" ht="15.75" customHeight="1" x14ac:dyDescent="0.25">
      <c r="B1318" s="13"/>
      <c r="F1318" s="13"/>
      <c r="I1318" s="10"/>
    </row>
    <row r="1319" spans="2:10" ht="15.75" customHeight="1" x14ac:dyDescent="0.25">
      <c r="B1319" s="13"/>
      <c r="F1319" s="13"/>
      <c r="I1319" s="10"/>
    </row>
    <row r="1320" spans="2:10" ht="15.75" customHeight="1" x14ac:dyDescent="0.25">
      <c r="B1320" s="13"/>
      <c r="F1320" s="13"/>
      <c r="I1320" s="10"/>
    </row>
    <row r="1321" spans="2:10" ht="15.75" customHeight="1" x14ac:dyDescent="0.25">
      <c r="B1321" s="13"/>
      <c r="F1321" s="13"/>
      <c r="I1321" s="10"/>
    </row>
    <row r="1322" spans="2:10" ht="15.75" customHeight="1" x14ac:dyDescent="0.25">
      <c r="B1322" s="13"/>
      <c r="F1322" s="13"/>
      <c r="I1322" s="10"/>
    </row>
    <row r="1323" spans="2:10" ht="15.75" customHeight="1" x14ac:dyDescent="0.25">
      <c r="B1323" s="13"/>
      <c r="F1323" s="13"/>
      <c r="I1323" s="10"/>
    </row>
    <row r="1324" spans="2:10" ht="15.75" customHeight="1" x14ac:dyDescent="0.25">
      <c r="B1324" s="13"/>
      <c r="F1324" s="13"/>
      <c r="I1324" s="10"/>
    </row>
    <row r="1325" spans="2:10" ht="15.75" customHeight="1" x14ac:dyDescent="0.25">
      <c r="B1325" s="13"/>
      <c r="F1325" s="13"/>
      <c r="I1325" s="10"/>
    </row>
    <row r="1326" spans="2:10" ht="15.75" customHeight="1" x14ac:dyDescent="0.25">
      <c r="B1326" s="13"/>
      <c r="F1326" s="13"/>
      <c r="I1326" s="20"/>
      <c r="J1326" s="20"/>
    </row>
    <row r="1327" spans="2:10" ht="15.75" customHeight="1" x14ac:dyDescent="0.25">
      <c r="B1327" s="13"/>
      <c r="F1327" s="13"/>
      <c r="I1327" s="20"/>
      <c r="J1327" s="20"/>
    </row>
    <row r="1328" spans="2:10" ht="15.75" customHeight="1" x14ac:dyDescent="0.25">
      <c r="B1328" s="13"/>
      <c r="F1328" s="13"/>
      <c r="I1328" s="20"/>
      <c r="J1328" s="20"/>
    </row>
    <row r="1329" spans="2:10" ht="15.75" customHeight="1" x14ac:dyDescent="0.25">
      <c r="B1329" s="13"/>
      <c r="F1329" s="13"/>
      <c r="I1329" s="20"/>
      <c r="J1329" s="20"/>
    </row>
    <row r="1330" spans="2:10" ht="15.75" customHeight="1" x14ac:dyDescent="0.25">
      <c r="B1330" s="13"/>
      <c r="F1330" s="13"/>
      <c r="I1330" s="20"/>
      <c r="J1330" s="20"/>
    </row>
    <row r="1331" spans="2:10" ht="15.75" customHeight="1" x14ac:dyDescent="0.25">
      <c r="B1331" s="13"/>
      <c r="F1331" s="13"/>
      <c r="I1331" s="20"/>
      <c r="J1331" s="20"/>
    </row>
    <row r="1332" spans="2:10" ht="15.75" customHeight="1" x14ac:dyDescent="0.25">
      <c r="B1332" s="13"/>
      <c r="F1332" s="13"/>
      <c r="I1332" s="20"/>
      <c r="J1332" s="20"/>
    </row>
    <row r="1333" spans="2:10" ht="15.75" customHeight="1" x14ac:dyDescent="0.25">
      <c r="B1333" s="13"/>
      <c r="F1333" s="13"/>
      <c r="I1333" s="20"/>
      <c r="J1333" s="20"/>
    </row>
    <row r="1334" spans="2:10" ht="15.75" customHeight="1" x14ac:dyDescent="0.25">
      <c r="B1334" s="13"/>
      <c r="F1334" s="13"/>
      <c r="I1334" s="20"/>
      <c r="J1334" s="20"/>
    </row>
    <row r="1335" spans="2:10" ht="15.75" customHeight="1" x14ac:dyDescent="0.25">
      <c r="B1335" s="13"/>
      <c r="F1335" s="13"/>
      <c r="I1335" s="20"/>
      <c r="J1335" s="20"/>
    </row>
    <row r="1336" spans="2:10" ht="15.75" customHeight="1" x14ac:dyDescent="0.25">
      <c r="B1336" s="13"/>
      <c r="F1336" s="13"/>
      <c r="I1336" s="20"/>
      <c r="J1336" s="20"/>
    </row>
    <row r="1337" spans="2:10" ht="15.75" customHeight="1" x14ac:dyDescent="0.25">
      <c r="B1337" s="13"/>
      <c r="F1337" s="13"/>
      <c r="I1337" s="20"/>
      <c r="J1337" s="20"/>
    </row>
    <row r="1338" spans="2:10" ht="15.75" customHeight="1" x14ac:dyDescent="0.25">
      <c r="B1338" s="13"/>
      <c r="F1338" s="13"/>
      <c r="I1338" s="20"/>
      <c r="J1338" s="20"/>
    </row>
    <row r="1339" spans="2:10" ht="15.75" customHeight="1" x14ac:dyDescent="0.25">
      <c r="B1339" s="13"/>
      <c r="F1339" s="13"/>
      <c r="I1339" s="20"/>
      <c r="J1339" s="20"/>
    </row>
    <row r="1340" spans="2:10" ht="15.75" customHeight="1" x14ac:dyDescent="0.25">
      <c r="B1340" s="13"/>
      <c r="F1340" s="13"/>
      <c r="I1340" s="20"/>
      <c r="J1340" s="20"/>
    </row>
    <row r="1341" spans="2:10" ht="15.75" customHeight="1" x14ac:dyDescent="0.25">
      <c r="B1341" s="13"/>
      <c r="F1341" s="13"/>
      <c r="I1341" s="20"/>
      <c r="J1341" s="20"/>
    </row>
    <row r="1342" spans="2:10" ht="15.75" customHeight="1" x14ac:dyDescent="0.25">
      <c r="B1342" s="13"/>
      <c r="F1342" s="13"/>
      <c r="I1342" s="20"/>
      <c r="J1342" s="20"/>
    </row>
    <row r="1343" spans="2:10" ht="15.75" customHeight="1" x14ac:dyDescent="0.25">
      <c r="B1343" s="13"/>
      <c r="F1343" s="13"/>
      <c r="I1343" s="20"/>
      <c r="J1343" s="20"/>
    </row>
    <row r="1344" spans="2:10" ht="15.75" customHeight="1" x14ac:dyDescent="0.25">
      <c r="B1344" s="13"/>
      <c r="F1344" s="13"/>
      <c r="I1344" s="20"/>
      <c r="J1344" s="20"/>
    </row>
    <row r="1345" spans="2:10" ht="15.75" customHeight="1" x14ac:dyDescent="0.25">
      <c r="B1345" s="13"/>
      <c r="F1345" s="13"/>
      <c r="I1345" s="20"/>
      <c r="J1345" s="20"/>
    </row>
    <row r="1346" spans="2:10" ht="15.75" customHeight="1" x14ac:dyDescent="0.25">
      <c r="B1346" s="13"/>
      <c r="F1346" s="13"/>
      <c r="I1346" s="20"/>
      <c r="J1346" s="20"/>
    </row>
    <row r="1347" spans="2:10" ht="15.75" customHeight="1" x14ac:dyDescent="0.25">
      <c r="B1347" s="13"/>
      <c r="F1347" s="13"/>
      <c r="I1347" s="20"/>
      <c r="J1347" s="20"/>
    </row>
    <row r="1348" spans="2:10" ht="15.75" customHeight="1" x14ac:dyDescent="0.25">
      <c r="B1348" s="13"/>
      <c r="F1348" s="13"/>
      <c r="I1348" s="20"/>
      <c r="J1348" s="20"/>
    </row>
    <row r="1349" spans="2:10" ht="15.75" customHeight="1" x14ac:dyDescent="0.25">
      <c r="B1349" s="13"/>
      <c r="F1349" s="13"/>
      <c r="I1349" s="20"/>
      <c r="J1349" s="20"/>
    </row>
    <row r="1350" spans="2:10" ht="15.75" customHeight="1" x14ac:dyDescent="0.25">
      <c r="B1350" s="13"/>
      <c r="F1350" s="13"/>
      <c r="I1350" s="10"/>
    </row>
    <row r="1351" spans="2:10" ht="15.75" customHeight="1" x14ac:dyDescent="0.25">
      <c r="B1351" s="13"/>
      <c r="F1351" s="13"/>
      <c r="I1351" s="10"/>
    </row>
    <row r="1352" spans="2:10" ht="15.75" customHeight="1" x14ac:dyDescent="0.25">
      <c r="B1352" s="13"/>
      <c r="F1352" s="13"/>
      <c r="I1352" s="10"/>
    </row>
    <row r="1353" spans="2:10" ht="15.75" customHeight="1" x14ac:dyDescent="0.25">
      <c r="B1353" s="13"/>
      <c r="F1353" s="13"/>
      <c r="I1353" s="10"/>
    </row>
    <row r="1354" spans="2:10" ht="15.75" customHeight="1" x14ac:dyDescent="0.25">
      <c r="B1354" s="13"/>
      <c r="F1354" s="13"/>
      <c r="I1354" s="10"/>
    </row>
    <row r="1355" spans="2:10" ht="15.75" customHeight="1" x14ac:dyDescent="0.25">
      <c r="B1355" s="13"/>
      <c r="F1355" s="13"/>
      <c r="I1355" s="10"/>
    </row>
    <row r="1356" spans="2:10" ht="15.75" customHeight="1" x14ac:dyDescent="0.25">
      <c r="B1356" s="13"/>
      <c r="F1356" s="13"/>
      <c r="I1356" s="10"/>
    </row>
    <row r="1357" spans="2:10" ht="15.75" customHeight="1" x14ac:dyDescent="0.25">
      <c r="B1357" s="13"/>
      <c r="F1357" s="13"/>
      <c r="I1357" s="10"/>
    </row>
    <row r="1358" spans="2:10" ht="15.75" customHeight="1" x14ac:dyDescent="0.25">
      <c r="B1358" s="13"/>
      <c r="F1358" s="13"/>
      <c r="I1358" s="10"/>
    </row>
    <row r="1359" spans="2:10" ht="15.75" customHeight="1" x14ac:dyDescent="0.25">
      <c r="B1359" s="13"/>
      <c r="F1359" s="13"/>
      <c r="I1359" s="10"/>
    </row>
    <row r="1360" spans="2:10" ht="15.75" customHeight="1" x14ac:dyDescent="0.25">
      <c r="B1360" s="13"/>
      <c r="F1360" s="13"/>
      <c r="I1360" s="10"/>
    </row>
    <row r="1361" spans="2:10" ht="15.75" customHeight="1" x14ac:dyDescent="0.25">
      <c r="B1361" s="13"/>
      <c r="F1361" s="13"/>
      <c r="I1361" s="10"/>
    </row>
    <row r="1362" spans="2:10" ht="15.75" customHeight="1" x14ac:dyDescent="0.25">
      <c r="B1362" s="13"/>
      <c r="F1362" s="13"/>
      <c r="I1362" s="10"/>
    </row>
    <row r="1363" spans="2:10" ht="15.75" customHeight="1" x14ac:dyDescent="0.25">
      <c r="B1363" s="13"/>
      <c r="F1363" s="13"/>
      <c r="I1363" s="10"/>
    </row>
    <row r="1364" spans="2:10" ht="15.75" customHeight="1" x14ac:dyDescent="0.25">
      <c r="B1364" s="13"/>
      <c r="F1364" s="13"/>
      <c r="I1364" s="10"/>
    </row>
    <row r="1365" spans="2:10" ht="15.75" customHeight="1" x14ac:dyDescent="0.25">
      <c r="B1365" s="13"/>
      <c r="F1365" s="13"/>
      <c r="I1365" s="10"/>
    </row>
    <row r="1366" spans="2:10" ht="15.75" customHeight="1" x14ac:dyDescent="0.25">
      <c r="B1366" s="13"/>
      <c r="F1366" s="13"/>
      <c r="I1366" s="10"/>
    </row>
    <row r="1367" spans="2:10" ht="15.75" customHeight="1" x14ac:dyDescent="0.25">
      <c r="B1367" s="13"/>
      <c r="F1367" s="13"/>
      <c r="I1367" s="10"/>
    </row>
    <row r="1368" spans="2:10" ht="15.75" customHeight="1" x14ac:dyDescent="0.25">
      <c r="B1368" s="13"/>
      <c r="F1368" s="13"/>
      <c r="I1368" s="10"/>
    </row>
    <row r="1369" spans="2:10" ht="15.75" customHeight="1" x14ac:dyDescent="0.25">
      <c r="B1369" s="13"/>
      <c r="F1369" s="13"/>
      <c r="I1369" s="10"/>
    </row>
    <row r="1370" spans="2:10" ht="15.75" customHeight="1" x14ac:dyDescent="0.25">
      <c r="B1370" s="13"/>
      <c r="F1370" s="13"/>
      <c r="I1370" s="10"/>
    </row>
    <row r="1371" spans="2:10" ht="15.75" customHeight="1" x14ac:dyDescent="0.25">
      <c r="B1371" s="13"/>
      <c r="F1371" s="13"/>
      <c r="I1371" s="10"/>
    </row>
    <row r="1372" spans="2:10" ht="15.75" customHeight="1" x14ac:dyDescent="0.25">
      <c r="B1372" s="13"/>
      <c r="F1372" s="13"/>
      <c r="I1372" s="10"/>
    </row>
    <row r="1373" spans="2:10" ht="15.75" customHeight="1" x14ac:dyDescent="0.25">
      <c r="B1373" s="13"/>
      <c r="F1373" s="13"/>
      <c r="I1373" s="10"/>
    </row>
    <row r="1374" spans="2:10" ht="15.75" customHeight="1" x14ac:dyDescent="0.25">
      <c r="B1374" s="13"/>
      <c r="F1374" s="13"/>
      <c r="I1374" s="20"/>
      <c r="J1374" s="20"/>
    </row>
    <row r="1375" spans="2:10" ht="15.75" customHeight="1" x14ac:dyDescent="0.25">
      <c r="B1375" s="13"/>
      <c r="F1375" s="13"/>
      <c r="I1375" s="20"/>
      <c r="J1375" s="20"/>
    </row>
    <row r="1376" spans="2:10" ht="15.75" customHeight="1" x14ac:dyDescent="0.25">
      <c r="B1376" s="13"/>
      <c r="F1376" s="13"/>
      <c r="I1376" s="20"/>
      <c r="J1376" s="20"/>
    </row>
    <row r="1377" spans="2:10" ht="15.75" customHeight="1" x14ac:dyDescent="0.25">
      <c r="B1377" s="13"/>
      <c r="F1377" s="13"/>
      <c r="I1377" s="20"/>
      <c r="J1377" s="20"/>
    </row>
    <row r="1378" spans="2:10" ht="15.75" customHeight="1" x14ac:dyDescent="0.25">
      <c r="B1378" s="13"/>
      <c r="F1378" s="13"/>
      <c r="I1378" s="20"/>
      <c r="J1378" s="20"/>
    </row>
    <row r="1379" spans="2:10" ht="15.75" customHeight="1" x14ac:dyDescent="0.25">
      <c r="B1379" s="13"/>
      <c r="F1379" s="13"/>
      <c r="I1379" s="20"/>
      <c r="J1379" s="20"/>
    </row>
    <row r="1380" spans="2:10" ht="15.75" customHeight="1" x14ac:dyDescent="0.25">
      <c r="B1380" s="13"/>
      <c r="F1380" s="13"/>
      <c r="I1380" s="20"/>
      <c r="J1380" s="20"/>
    </row>
    <row r="1381" spans="2:10" ht="15.75" customHeight="1" x14ac:dyDescent="0.25">
      <c r="B1381" s="13"/>
      <c r="F1381" s="13"/>
      <c r="I1381" s="20"/>
      <c r="J1381" s="20"/>
    </row>
    <row r="1382" spans="2:10" ht="15.75" customHeight="1" x14ac:dyDescent="0.25">
      <c r="B1382" s="13"/>
      <c r="F1382" s="13"/>
      <c r="I1382" s="20"/>
      <c r="J1382" s="20"/>
    </row>
    <row r="1383" spans="2:10" ht="15.75" customHeight="1" x14ac:dyDescent="0.25">
      <c r="B1383" s="13"/>
      <c r="F1383" s="13"/>
      <c r="I1383" s="20"/>
      <c r="J1383" s="20"/>
    </row>
    <row r="1384" spans="2:10" ht="15.75" customHeight="1" x14ac:dyDescent="0.25">
      <c r="B1384" s="13"/>
      <c r="F1384" s="13"/>
      <c r="I1384" s="20"/>
      <c r="J1384" s="20"/>
    </row>
    <row r="1385" spans="2:10" ht="15.75" customHeight="1" x14ac:dyDescent="0.25">
      <c r="B1385" s="13"/>
      <c r="F1385" s="13"/>
      <c r="I1385" s="20"/>
      <c r="J1385" s="20"/>
    </row>
    <row r="1386" spans="2:10" ht="15.75" customHeight="1" x14ac:dyDescent="0.25">
      <c r="B1386" s="13"/>
      <c r="F1386" s="13"/>
      <c r="I1386" s="20"/>
      <c r="J1386" s="20"/>
    </row>
    <row r="1387" spans="2:10" ht="15.75" customHeight="1" x14ac:dyDescent="0.25">
      <c r="B1387" s="13"/>
      <c r="F1387" s="13"/>
      <c r="I1387" s="20"/>
      <c r="J1387" s="20"/>
    </row>
    <row r="1388" spans="2:10" ht="15.75" customHeight="1" x14ac:dyDescent="0.25">
      <c r="B1388" s="13"/>
      <c r="F1388" s="13"/>
      <c r="I1388" s="20"/>
      <c r="J1388" s="20"/>
    </row>
    <row r="1389" spans="2:10" ht="15.75" customHeight="1" x14ac:dyDescent="0.25">
      <c r="B1389" s="13"/>
      <c r="F1389" s="13"/>
      <c r="I1389" s="20"/>
      <c r="J1389" s="20"/>
    </row>
    <row r="1390" spans="2:10" ht="15.75" customHeight="1" x14ac:dyDescent="0.25">
      <c r="B1390" s="13"/>
      <c r="F1390" s="13"/>
      <c r="I1390" s="20"/>
      <c r="J1390" s="20"/>
    </row>
    <row r="1391" spans="2:10" ht="15.75" customHeight="1" x14ac:dyDescent="0.25">
      <c r="B1391" s="13"/>
      <c r="F1391" s="13"/>
      <c r="I1391" s="20"/>
      <c r="J1391" s="20"/>
    </row>
    <row r="1392" spans="2:10" ht="15.75" customHeight="1" x14ac:dyDescent="0.25">
      <c r="B1392" s="13"/>
      <c r="F1392" s="13"/>
      <c r="I1392" s="20"/>
      <c r="J1392" s="20"/>
    </row>
    <row r="1393" spans="2:10" ht="15.75" customHeight="1" x14ac:dyDescent="0.25">
      <c r="B1393" s="13"/>
      <c r="F1393" s="13"/>
      <c r="I1393" s="20"/>
      <c r="J1393" s="20"/>
    </row>
    <row r="1394" spans="2:10" ht="15.75" customHeight="1" x14ac:dyDescent="0.25">
      <c r="B1394" s="13"/>
      <c r="F1394" s="13"/>
      <c r="I1394" s="20"/>
      <c r="J1394" s="20"/>
    </row>
    <row r="1395" spans="2:10" ht="15.75" customHeight="1" x14ac:dyDescent="0.25">
      <c r="B1395" s="13"/>
      <c r="F1395" s="13"/>
      <c r="I1395" s="20"/>
      <c r="J1395" s="20"/>
    </row>
    <row r="1396" spans="2:10" ht="15.75" customHeight="1" x14ac:dyDescent="0.25">
      <c r="B1396" s="13"/>
      <c r="F1396" s="13"/>
      <c r="I1396" s="20"/>
      <c r="J1396" s="20"/>
    </row>
    <row r="1397" spans="2:10" ht="15.75" customHeight="1" x14ac:dyDescent="0.25">
      <c r="B1397" s="13"/>
      <c r="F1397" s="13"/>
      <c r="I1397" s="20"/>
      <c r="J1397" s="20"/>
    </row>
    <row r="1398" spans="2:10" ht="15.75" customHeight="1" x14ac:dyDescent="0.25">
      <c r="B1398" s="13"/>
      <c r="F1398" s="13"/>
      <c r="I1398" s="10"/>
    </row>
    <row r="1399" spans="2:10" ht="15.75" customHeight="1" x14ac:dyDescent="0.25">
      <c r="B1399" s="13"/>
      <c r="F1399" s="13"/>
      <c r="I1399" s="10"/>
    </row>
    <row r="1400" spans="2:10" ht="15.75" customHeight="1" x14ac:dyDescent="0.25">
      <c r="B1400" s="13"/>
      <c r="F1400" s="13"/>
      <c r="I1400" s="10"/>
    </row>
    <row r="1401" spans="2:10" ht="15.75" customHeight="1" x14ac:dyDescent="0.25">
      <c r="B1401" s="13"/>
      <c r="F1401" s="13"/>
      <c r="I1401" s="10"/>
    </row>
    <row r="1402" spans="2:10" ht="15.75" customHeight="1" x14ac:dyDescent="0.25">
      <c r="B1402" s="13"/>
      <c r="F1402" s="13"/>
      <c r="I1402" s="10"/>
    </row>
    <row r="1403" spans="2:10" ht="15.75" customHeight="1" x14ac:dyDescent="0.25">
      <c r="B1403" s="13"/>
      <c r="F1403" s="13"/>
      <c r="I1403" s="10"/>
    </row>
    <row r="1404" spans="2:10" ht="15.75" customHeight="1" x14ac:dyDescent="0.25">
      <c r="B1404" s="13"/>
      <c r="F1404" s="13"/>
      <c r="I1404" s="10"/>
    </row>
    <row r="1405" spans="2:10" ht="15.75" customHeight="1" x14ac:dyDescent="0.25">
      <c r="B1405" s="13"/>
      <c r="F1405" s="13"/>
      <c r="I1405" s="10"/>
    </row>
    <row r="1406" spans="2:10" ht="15.75" customHeight="1" x14ac:dyDescent="0.25">
      <c r="B1406" s="13"/>
      <c r="F1406" s="13"/>
      <c r="I1406" s="10"/>
    </row>
    <row r="1407" spans="2:10" ht="15.75" customHeight="1" x14ac:dyDescent="0.25">
      <c r="B1407" s="13"/>
      <c r="F1407" s="13"/>
      <c r="I1407" s="10"/>
    </row>
    <row r="1408" spans="2:10" ht="15.75" customHeight="1" x14ac:dyDescent="0.25">
      <c r="B1408" s="13"/>
      <c r="F1408" s="13"/>
      <c r="I1408" s="10"/>
    </row>
    <row r="1409" spans="2:10" ht="15.75" customHeight="1" x14ac:dyDescent="0.25">
      <c r="B1409" s="13"/>
      <c r="F1409" s="13"/>
      <c r="I1409" s="10"/>
    </row>
    <row r="1410" spans="2:10" ht="15.75" customHeight="1" x14ac:dyDescent="0.25">
      <c r="B1410" s="13"/>
      <c r="F1410" s="13"/>
      <c r="I1410" s="10"/>
    </row>
    <row r="1411" spans="2:10" ht="15.75" customHeight="1" x14ac:dyDescent="0.25">
      <c r="B1411" s="13"/>
      <c r="F1411" s="13"/>
      <c r="I1411" s="10"/>
    </row>
    <row r="1412" spans="2:10" ht="15.75" customHeight="1" x14ac:dyDescent="0.25">
      <c r="B1412" s="13"/>
      <c r="F1412" s="13"/>
      <c r="I1412" s="10"/>
    </row>
    <row r="1413" spans="2:10" ht="15.75" customHeight="1" x14ac:dyDescent="0.25">
      <c r="B1413" s="13"/>
      <c r="F1413" s="13"/>
      <c r="I1413" s="10"/>
    </row>
    <row r="1414" spans="2:10" ht="15.75" customHeight="1" x14ac:dyDescent="0.25">
      <c r="B1414" s="13"/>
      <c r="F1414" s="13"/>
      <c r="I1414" s="10"/>
    </row>
    <row r="1415" spans="2:10" ht="15.75" customHeight="1" x14ac:dyDescent="0.25">
      <c r="B1415" s="13"/>
      <c r="F1415" s="13"/>
      <c r="I1415" s="10"/>
    </row>
    <row r="1416" spans="2:10" ht="15.75" customHeight="1" x14ac:dyDescent="0.25">
      <c r="B1416" s="13"/>
      <c r="F1416" s="13"/>
      <c r="I1416" s="10"/>
    </row>
    <row r="1417" spans="2:10" ht="15.75" customHeight="1" x14ac:dyDescent="0.25">
      <c r="B1417" s="13"/>
      <c r="F1417" s="13"/>
      <c r="I1417" s="10"/>
    </row>
    <row r="1418" spans="2:10" ht="15.75" customHeight="1" x14ac:dyDescent="0.25">
      <c r="B1418" s="13"/>
      <c r="F1418" s="13"/>
      <c r="I1418" s="10"/>
    </row>
    <row r="1419" spans="2:10" ht="15.75" customHeight="1" x14ac:dyDescent="0.25">
      <c r="B1419" s="13"/>
      <c r="F1419" s="13"/>
      <c r="I1419" s="10"/>
    </row>
    <row r="1420" spans="2:10" ht="15.75" customHeight="1" x14ac:dyDescent="0.25">
      <c r="B1420" s="13"/>
      <c r="F1420" s="13"/>
      <c r="I1420" s="10"/>
    </row>
    <row r="1421" spans="2:10" ht="15.75" customHeight="1" x14ac:dyDescent="0.25">
      <c r="B1421" s="13"/>
      <c r="F1421" s="13"/>
      <c r="I1421" s="10"/>
    </row>
    <row r="1422" spans="2:10" ht="15.75" customHeight="1" x14ac:dyDescent="0.25">
      <c r="B1422" s="13"/>
      <c r="F1422" s="13"/>
      <c r="I1422" s="20"/>
      <c r="J1422" s="20"/>
    </row>
    <row r="1423" spans="2:10" ht="15.75" customHeight="1" x14ac:dyDescent="0.25">
      <c r="B1423" s="13"/>
      <c r="F1423" s="13"/>
      <c r="I1423" s="20"/>
      <c r="J1423" s="20"/>
    </row>
    <row r="1424" spans="2:10" ht="15.75" customHeight="1" x14ac:dyDescent="0.25">
      <c r="B1424" s="13"/>
      <c r="F1424" s="13"/>
      <c r="I1424" s="20"/>
      <c r="J1424" s="20"/>
    </row>
    <row r="1425" spans="2:10" ht="15.75" customHeight="1" x14ac:dyDescent="0.25">
      <c r="B1425" s="13"/>
      <c r="F1425" s="13"/>
      <c r="I1425" s="20"/>
      <c r="J1425" s="20"/>
    </row>
    <row r="1426" spans="2:10" ht="15.75" customHeight="1" x14ac:dyDescent="0.25">
      <c r="B1426" s="13"/>
      <c r="F1426" s="13"/>
      <c r="I1426" s="20"/>
      <c r="J1426" s="20"/>
    </row>
    <row r="1427" spans="2:10" ht="15.75" customHeight="1" x14ac:dyDescent="0.25">
      <c r="B1427" s="13"/>
      <c r="F1427" s="13"/>
      <c r="I1427" s="20"/>
      <c r="J1427" s="20"/>
    </row>
    <row r="1428" spans="2:10" ht="15.75" customHeight="1" x14ac:dyDescent="0.25">
      <c r="B1428" s="13"/>
      <c r="F1428" s="13"/>
      <c r="I1428" s="20"/>
      <c r="J1428" s="20"/>
    </row>
    <row r="1429" spans="2:10" ht="15.75" customHeight="1" x14ac:dyDescent="0.25">
      <c r="B1429" s="13"/>
      <c r="F1429" s="13"/>
      <c r="I1429" s="20"/>
      <c r="J1429" s="20"/>
    </row>
    <row r="1430" spans="2:10" ht="15.75" customHeight="1" x14ac:dyDescent="0.25">
      <c r="B1430" s="13"/>
      <c r="F1430" s="13"/>
      <c r="I1430" s="20"/>
      <c r="J1430" s="20"/>
    </row>
    <row r="1431" spans="2:10" ht="15.75" customHeight="1" x14ac:dyDescent="0.25">
      <c r="B1431" s="13"/>
      <c r="F1431" s="13"/>
      <c r="I1431" s="20"/>
      <c r="J1431" s="20"/>
    </row>
    <row r="1432" spans="2:10" ht="15.75" customHeight="1" x14ac:dyDescent="0.25">
      <c r="B1432" s="13"/>
      <c r="F1432" s="13"/>
      <c r="I1432" s="20"/>
      <c r="J1432" s="20"/>
    </row>
    <row r="1433" spans="2:10" ht="15.75" customHeight="1" x14ac:dyDescent="0.25">
      <c r="B1433" s="13"/>
      <c r="F1433" s="13"/>
      <c r="I1433" s="20"/>
      <c r="J1433" s="20"/>
    </row>
    <row r="1434" spans="2:10" ht="15.75" customHeight="1" x14ac:dyDescent="0.25">
      <c r="B1434" s="13"/>
      <c r="F1434" s="13"/>
      <c r="I1434" s="20"/>
      <c r="J1434" s="20"/>
    </row>
    <row r="1435" spans="2:10" ht="15.75" customHeight="1" x14ac:dyDescent="0.25">
      <c r="B1435" s="13"/>
      <c r="F1435" s="13"/>
      <c r="I1435" s="20"/>
      <c r="J1435" s="20"/>
    </row>
    <row r="1436" spans="2:10" ht="15.75" customHeight="1" x14ac:dyDescent="0.25">
      <c r="B1436" s="13"/>
      <c r="F1436" s="13"/>
      <c r="I1436" s="20"/>
      <c r="J1436" s="20"/>
    </row>
    <row r="1437" spans="2:10" ht="15.75" customHeight="1" x14ac:dyDescent="0.25">
      <c r="B1437" s="13"/>
      <c r="F1437" s="13"/>
      <c r="I1437" s="20"/>
      <c r="J1437" s="20"/>
    </row>
    <row r="1438" spans="2:10" ht="15.75" customHeight="1" x14ac:dyDescent="0.25">
      <c r="B1438" s="13"/>
      <c r="F1438" s="13"/>
      <c r="I1438" s="20"/>
      <c r="J1438" s="20"/>
    </row>
    <row r="1439" spans="2:10" ht="15.75" customHeight="1" x14ac:dyDescent="0.25">
      <c r="B1439" s="13"/>
      <c r="F1439" s="13"/>
      <c r="I1439" s="20"/>
      <c r="J1439" s="20"/>
    </row>
    <row r="1440" spans="2:10" ht="15.75" customHeight="1" x14ac:dyDescent="0.25">
      <c r="B1440" s="13"/>
      <c r="F1440" s="13"/>
      <c r="I1440" s="20"/>
      <c r="J1440" s="20"/>
    </row>
    <row r="1441" spans="1:10" ht="15.75" customHeight="1" x14ac:dyDescent="0.25">
      <c r="B1441" s="13"/>
      <c r="F1441" s="13"/>
      <c r="I1441" s="20"/>
      <c r="J1441" s="20"/>
    </row>
    <row r="1442" spans="1:10" ht="15.75" customHeight="1" x14ac:dyDescent="0.25">
      <c r="B1442" s="13"/>
      <c r="F1442" s="13"/>
      <c r="I1442" s="20"/>
      <c r="J1442" s="20"/>
    </row>
    <row r="1443" spans="1:10" ht="15.75" customHeight="1" x14ac:dyDescent="0.25">
      <c r="B1443" s="13"/>
      <c r="F1443" s="13"/>
      <c r="I1443" s="20"/>
      <c r="J1443" s="20"/>
    </row>
    <row r="1444" spans="1:10" ht="15.75" customHeight="1" x14ac:dyDescent="0.25">
      <c r="B1444" s="13"/>
      <c r="F1444" s="13"/>
      <c r="I1444" s="20"/>
      <c r="J1444" s="20"/>
    </row>
    <row r="1445" spans="1:10" ht="15.75" customHeight="1" x14ac:dyDescent="0.25">
      <c r="A1445" s="11" t="s">
        <v>114</v>
      </c>
      <c r="B1445" s="13"/>
      <c r="F1445" s="13"/>
      <c r="I1445" s="20"/>
      <c r="J1445" s="20"/>
    </row>
    <row r="1446" spans="1:10" ht="15.75" customHeight="1" x14ac:dyDescent="0.25">
      <c r="B1446" s="13"/>
      <c r="F1446" s="13"/>
    </row>
    <row r="1447" spans="1:10" ht="15.75" customHeight="1" x14ac:dyDescent="0.25">
      <c r="B1447" s="13"/>
      <c r="F1447" s="13"/>
      <c r="I1447" s="10"/>
    </row>
    <row r="1448" spans="1:10" ht="15.75" customHeight="1" x14ac:dyDescent="0.25">
      <c r="B1448" s="13"/>
      <c r="F1448" s="13"/>
      <c r="I1448" s="10"/>
    </row>
    <row r="1449" spans="1:10" ht="15.75" customHeight="1" x14ac:dyDescent="0.25">
      <c r="B1449" s="13"/>
      <c r="F1449" s="13"/>
      <c r="I1449" s="10"/>
    </row>
    <row r="1450" spans="1:10" ht="15.75" customHeight="1" x14ac:dyDescent="0.25">
      <c r="B1450" s="13"/>
      <c r="F1450" s="13"/>
      <c r="I1450" s="10"/>
    </row>
    <row r="1451" spans="1:10" ht="15.75" customHeight="1" x14ac:dyDescent="0.25">
      <c r="B1451" s="13"/>
      <c r="F1451" s="13"/>
      <c r="I1451" s="10"/>
    </row>
    <row r="1452" spans="1:10" ht="15.75" customHeight="1" x14ac:dyDescent="0.25">
      <c r="B1452" s="13"/>
      <c r="F1452" s="13"/>
      <c r="I1452" s="10"/>
    </row>
    <row r="1453" spans="1:10" ht="15.75" customHeight="1" x14ac:dyDescent="0.25">
      <c r="B1453" s="13"/>
      <c r="F1453" s="13"/>
      <c r="I1453" s="10"/>
    </row>
    <row r="1454" spans="1:10" ht="15.75" customHeight="1" x14ac:dyDescent="0.25">
      <c r="B1454" s="13"/>
      <c r="F1454" s="13"/>
      <c r="I1454" s="10"/>
    </row>
    <row r="1455" spans="1:10" ht="15.75" customHeight="1" x14ac:dyDescent="0.25">
      <c r="B1455" s="13"/>
      <c r="F1455" s="13"/>
      <c r="I1455" s="10"/>
    </row>
    <row r="1456" spans="1:10" ht="15.75" customHeight="1" x14ac:dyDescent="0.25">
      <c r="B1456" s="13"/>
      <c r="F1456" s="13"/>
      <c r="I1456" s="10"/>
    </row>
    <row r="1457" spans="2:10" ht="15.75" customHeight="1" x14ac:dyDescent="0.25">
      <c r="B1457" s="13"/>
      <c r="F1457" s="13"/>
      <c r="I1457" s="10"/>
    </row>
    <row r="1458" spans="2:10" ht="15.75" customHeight="1" x14ac:dyDescent="0.25">
      <c r="B1458" s="13"/>
      <c r="F1458" s="13"/>
      <c r="I1458" s="10"/>
    </row>
    <row r="1459" spans="2:10" ht="15.75" customHeight="1" x14ac:dyDescent="0.25">
      <c r="B1459" s="13"/>
      <c r="F1459" s="13"/>
      <c r="I1459" s="10"/>
    </row>
    <row r="1460" spans="2:10" ht="15.75" customHeight="1" x14ac:dyDescent="0.25">
      <c r="B1460" s="13"/>
      <c r="F1460" s="13"/>
      <c r="I1460" s="10"/>
    </row>
    <row r="1461" spans="2:10" ht="15.75" customHeight="1" x14ac:dyDescent="0.25">
      <c r="B1461" s="13"/>
      <c r="F1461" s="13"/>
      <c r="I1461" s="10"/>
    </row>
    <row r="1462" spans="2:10" ht="15.75" customHeight="1" x14ac:dyDescent="0.25">
      <c r="B1462" s="13"/>
      <c r="F1462" s="13"/>
      <c r="I1462" s="10"/>
    </row>
    <row r="1463" spans="2:10" ht="15.75" customHeight="1" x14ac:dyDescent="0.25">
      <c r="B1463" s="13"/>
      <c r="F1463" s="13"/>
      <c r="I1463" s="10"/>
    </row>
    <row r="1464" spans="2:10" ht="15.75" customHeight="1" x14ac:dyDescent="0.25">
      <c r="B1464" s="13"/>
      <c r="F1464" s="13"/>
      <c r="I1464" s="10"/>
    </row>
    <row r="1465" spans="2:10" ht="15.75" customHeight="1" x14ac:dyDescent="0.25">
      <c r="B1465" s="13"/>
      <c r="F1465" s="13"/>
      <c r="I1465" s="10"/>
    </row>
    <row r="1466" spans="2:10" ht="15.75" customHeight="1" x14ac:dyDescent="0.25">
      <c r="B1466" s="13"/>
      <c r="F1466" s="13"/>
      <c r="I1466" s="10"/>
    </row>
    <row r="1467" spans="2:10" ht="15.75" customHeight="1" x14ac:dyDescent="0.25">
      <c r="B1467" s="13"/>
      <c r="F1467" s="13"/>
      <c r="I1467" s="10"/>
    </row>
    <row r="1468" spans="2:10" ht="15.75" customHeight="1" x14ac:dyDescent="0.25">
      <c r="B1468" s="13"/>
      <c r="F1468" s="13"/>
      <c r="I1468" s="10"/>
    </row>
    <row r="1469" spans="2:10" ht="15.75" customHeight="1" x14ac:dyDescent="0.25">
      <c r="B1469" s="13"/>
      <c r="F1469" s="13"/>
      <c r="I1469" s="10"/>
    </row>
    <row r="1470" spans="2:10" ht="15.75" customHeight="1" x14ac:dyDescent="0.25">
      <c r="B1470" s="13"/>
      <c r="F1470" s="13"/>
      <c r="I1470" s="10"/>
    </row>
    <row r="1471" spans="2:10" ht="15.75" customHeight="1" x14ac:dyDescent="0.25">
      <c r="B1471" s="13"/>
      <c r="F1471" s="13"/>
      <c r="I1471" s="20"/>
      <c r="J1471" s="20"/>
    </row>
    <row r="1472" spans="2:10" ht="15.75" customHeight="1" x14ac:dyDescent="0.25">
      <c r="B1472" s="13"/>
      <c r="F1472" s="13"/>
      <c r="I1472" s="20"/>
      <c r="J1472" s="20"/>
    </row>
    <row r="1473" spans="2:10" ht="15.75" customHeight="1" x14ac:dyDescent="0.25">
      <c r="B1473" s="13"/>
      <c r="F1473" s="13"/>
      <c r="I1473" s="20"/>
      <c r="J1473" s="20"/>
    </row>
    <row r="1474" spans="2:10" ht="15.75" customHeight="1" x14ac:dyDescent="0.25">
      <c r="B1474" s="13"/>
      <c r="F1474" s="13"/>
      <c r="I1474" s="20"/>
      <c r="J1474" s="20"/>
    </row>
    <row r="1475" spans="2:10" ht="15.75" customHeight="1" x14ac:dyDescent="0.25">
      <c r="B1475" s="13"/>
      <c r="F1475" s="13"/>
      <c r="I1475" s="20"/>
      <c r="J1475" s="20"/>
    </row>
    <row r="1476" spans="2:10" ht="15.75" customHeight="1" x14ac:dyDescent="0.25">
      <c r="B1476" s="13"/>
      <c r="F1476" s="13"/>
      <c r="I1476" s="20"/>
      <c r="J1476" s="20"/>
    </row>
    <row r="1477" spans="2:10" ht="15.75" customHeight="1" x14ac:dyDescent="0.25">
      <c r="B1477" s="13"/>
      <c r="F1477" s="13"/>
      <c r="I1477" s="20"/>
      <c r="J1477" s="20"/>
    </row>
    <row r="1478" spans="2:10" ht="15.75" customHeight="1" x14ac:dyDescent="0.25">
      <c r="B1478" s="13"/>
      <c r="F1478" s="13"/>
      <c r="I1478" s="20"/>
      <c r="J1478" s="20"/>
    </row>
    <row r="1479" spans="2:10" ht="15.75" customHeight="1" x14ac:dyDescent="0.25">
      <c r="B1479" s="13"/>
      <c r="F1479" s="13"/>
      <c r="I1479" s="20"/>
      <c r="J1479" s="20"/>
    </row>
    <row r="1480" spans="2:10" ht="15.75" customHeight="1" x14ac:dyDescent="0.25">
      <c r="B1480" s="13"/>
      <c r="F1480" s="13"/>
      <c r="I1480" s="20"/>
      <c r="J1480" s="20"/>
    </row>
    <row r="1481" spans="2:10" ht="15.75" customHeight="1" x14ac:dyDescent="0.25">
      <c r="B1481" s="13"/>
      <c r="F1481" s="13"/>
      <c r="I1481" s="20"/>
      <c r="J1481" s="20"/>
    </row>
    <row r="1482" spans="2:10" ht="15.75" customHeight="1" x14ac:dyDescent="0.25">
      <c r="B1482" s="13"/>
      <c r="F1482" s="13"/>
      <c r="I1482" s="20"/>
      <c r="J1482" s="20"/>
    </row>
    <row r="1483" spans="2:10" ht="15.75" customHeight="1" x14ac:dyDescent="0.25">
      <c r="B1483" s="13"/>
      <c r="F1483" s="13"/>
      <c r="I1483" s="20"/>
      <c r="J1483" s="20"/>
    </row>
    <row r="1484" spans="2:10" ht="15.75" customHeight="1" x14ac:dyDescent="0.25">
      <c r="B1484" s="13"/>
      <c r="F1484" s="13"/>
      <c r="I1484" s="20"/>
      <c r="J1484" s="20"/>
    </row>
    <row r="1485" spans="2:10" ht="15.75" customHeight="1" x14ac:dyDescent="0.25">
      <c r="B1485" s="13"/>
      <c r="F1485" s="13"/>
      <c r="I1485" s="20"/>
      <c r="J1485" s="20"/>
    </row>
    <row r="1486" spans="2:10" ht="15.75" customHeight="1" x14ac:dyDescent="0.25">
      <c r="B1486" s="13"/>
      <c r="F1486" s="13"/>
      <c r="I1486" s="20"/>
      <c r="J1486" s="20"/>
    </row>
    <row r="1487" spans="2:10" ht="15.75" customHeight="1" x14ac:dyDescent="0.25">
      <c r="B1487" s="13"/>
      <c r="F1487" s="13"/>
      <c r="I1487" s="20"/>
      <c r="J1487" s="20"/>
    </row>
    <row r="1488" spans="2:10" ht="15.75" customHeight="1" x14ac:dyDescent="0.25">
      <c r="B1488" s="13"/>
      <c r="F1488" s="13"/>
      <c r="I1488" s="20"/>
      <c r="J1488" s="20"/>
    </row>
    <row r="1489" spans="2:10" ht="15.75" customHeight="1" x14ac:dyDescent="0.25">
      <c r="B1489" s="13"/>
      <c r="F1489" s="13"/>
      <c r="I1489" s="20"/>
      <c r="J1489" s="20"/>
    </row>
    <row r="1490" spans="2:10" ht="15.75" customHeight="1" x14ac:dyDescent="0.25">
      <c r="B1490" s="13"/>
      <c r="F1490" s="13"/>
      <c r="I1490" s="20"/>
      <c r="J1490" s="20"/>
    </row>
    <row r="1491" spans="2:10" ht="15.75" customHeight="1" x14ac:dyDescent="0.25">
      <c r="B1491" s="13"/>
      <c r="F1491" s="13"/>
      <c r="I1491" s="20"/>
      <c r="J1491" s="20"/>
    </row>
    <row r="1492" spans="2:10" ht="15.75" customHeight="1" x14ac:dyDescent="0.25">
      <c r="B1492" s="13"/>
      <c r="F1492" s="13"/>
      <c r="I1492" s="20"/>
      <c r="J1492" s="20"/>
    </row>
    <row r="1493" spans="2:10" ht="15.75" customHeight="1" x14ac:dyDescent="0.25">
      <c r="B1493" s="13"/>
      <c r="F1493" s="13"/>
      <c r="I1493" s="20"/>
      <c r="J1493" s="20"/>
    </row>
    <row r="1494" spans="2:10" ht="15.75" customHeight="1" x14ac:dyDescent="0.25">
      <c r="B1494" s="13"/>
      <c r="F1494" s="13"/>
      <c r="I1494" s="20"/>
      <c r="J1494" s="20"/>
    </row>
    <row r="1495" spans="2:10" ht="15.75" customHeight="1" x14ac:dyDescent="0.25">
      <c r="B1495" s="13"/>
      <c r="F1495" s="13"/>
      <c r="I1495" s="10"/>
    </row>
    <row r="1496" spans="2:10" ht="15.75" customHeight="1" x14ac:dyDescent="0.25">
      <c r="B1496" s="13"/>
      <c r="F1496" s="13"/>
      <c r="I1496" s="10"/>
    </row>
    <row r="1497" spans="2:10" ht="15.75" customHeight="1" x14ac:dyDescent="0.25">
      <c r="B1497" s="13"/>
      <c r="F1497" s="13"/>
      <c r="I1497" s="10"/>
    </row>
    <row r="1498" spans="2:10" ht="15.75" customHeight="1" x14ac:dyDescent="0.25">
      <c r="B1498" s="13"/>
      <c r="F1498" s="13"/>
      <c r="I1498" s="10"/>
    </row>
    <row r="1499" spans="2:10" ht="15.75" customHeight="1" x14ac:dyDescent="0.25">
      <c r="B1499" s="13"/>
      <c r="F1499" s="13"/>
      <c r="I1499" s="10"/>
    </row>
    <row r="1500" spans="2:10" ht="15.75" customHeight="1" x14ac:dyDescent="0.25">
      <c r="B1500" s="13"/>
      <c r="F1500" s="13"/>
      <c r="I1500" s="10"/>
    </row>
    <row r="1501" spans="2:10" ht="15.75" customHeight="1" x14ac:dyDescent="0.25">
      <c r="B1501" s="13"/>
      <c r="F1501" s="13"/>
      <c r="I1501" s="10"/>
    </row>
    <row r="1502" spans="2:10" ht="15.75" customHeight="1" x14ac:dyDescent="0.25">
      <c r="B1502" s="13"/>
      <c r="F1502" s="13"/>
      <c r="I1502" s="10"/>
    </row>
    <row r="1503" spans="2:10" ht="15.75" customHeight="1" x14ac:dyDescent="0.25">
      <c r="B1503" s="13"/>
      <c r="F1503" s="13"/>
      <c r="I1503" s="10"/>
    </row>
    <row r="1504" spans="2:10" ht="15.75" customHeight="1" x14ac:dyDescent="0.25">
      <c r="B1504" s="13"/>
      <c r="F1504" s="13"/>
      <c r="I1504" s="10"/>
    </row>
    <row r="1505" spans="2:10" ht="15.75" customHeight="1" x14ac:dyDescent="0.25">
      <c r="B1505" s="13"/>
      <c r="F1505" s="13"/>
      <c r="I1505" s="10"/>
    </row>
    <row r="1506" spans="2:10" ht="15.75" customHeight="1" x14ac:dyDescent="0.25">
      <c r="B1506" s="13"/>
      <c r="F1506" s="13"/>
      <c r="I1506" s="10"/>
    </row>
    <row r="1507" spans="2:10" ht="15.75" customHeight="1" x14ac:dyDescent="0.25">
      <c r="B1507" s="13"/>
      <c r="F1507" s="13"/>
      <c r="I1507" s="10"/>
    </row>
    <row r="1508" spans="2:10" ht="15.75" customHeight="1" x14ac:dyDescent="0.25">
      <c r="B1508" s="13"/>
      <c r="F1508" s="13"/>
      <c r="I1508" s="10"/>
    </row>
    <row r="1509" spans="2:10" ht="15.75" customHeight="1" x14ac:dyDescent="0.25">
      <c r="B1509" s="13"/>
      <c r="F1509" s="13"/>
      <c r="I1509" s="10"/>
    </row>
    <row r="1510" spans="2:10" ht="15.75" customHeight="1" x14ac:dyDescent="0.25">
      <c r="B1510" s="13"/>
      <c r="F1510" s="13"/>
      <c r="I1510" s="10"/>
    </row>
    <row r="1511" spans="2:10" ht="15.75" customHeight="1" x14ac:dyDescent="0.25">
      <c r="B1511" s="13"/>
      <c r="F1511" s="13"/>
      <c r="I1511" s="10"/>
    </row>
    <row r="1512" spans="2:10" ht="15.75" customHeight="1" x14ac:dyDescent="0.25">
      <c r="B1512" s="13"/>
      <c r="F1512" s="13"/>
      <c r="I1512" s="10"/>
    </row>
    <row r="1513" spans="2:10" ht="15.75" customHeight="1" x14ac:dyDescent="0.25">
      <c r="B1513" s="13"/>
      <c r="F1513" s="13"/>
      <c r="I1513" s="10"/>
    </row>
    <row r="1514" spans="2:10" ht="15.75" customHeight="1" x14ac:dyDescent="0.25">
      <c r="B1514" s="13"/>
      <c r="F1514" s="13"/>
      <c r="I1514" s="10"/>
    </row>
    <row r="1515" spans="2:10" ht="15.75" customHeight="1" x14ac:dyDescent="0.25">
      <c r="B1515" s="13"/>
      <c r="F1515" s="13"/>
      <c r="I1515" s="10"/>
    </row>
    <row r="1516" spans="2:10" ht="15.75" customHeight="1" x14ac:dyDescent="0.25">
      <c r="B1516" s="13"/>
      <c r="F1516" s="13"/>
      <c r="I1516" s="10"/>
    </row>
    <row r="1517" spans="2:10" ht="15.75" customHeight="1" x14ac:dyDescent="0.25">
      <c r="B1517" s="13"/>
      <c r="F1517" s="13"/>
      <c r="I1517" s="10"/>
    </row>
    <row r="1518" spans="2:10" ht="15.75" customHeight="1" x14ac:dyDescent="0.25">
      <c r="B1518" s="13"/>
      <c r="F1518" s="13"/>
      <c r="I1518" s="10"/>
    </row>
    <row r="1519" spans="2:10" ht="15.75" customHeight="1" x14ac:dyDescent="0.25">
      <c r="B1519" s="13"/>
      <c r="F1519" s="13"/>
      <c r="I1519" s="20"/>
      <c r="J1519" s="20"/>
    </row>
    <row r="1520" spans="2:10" ht="15.75" customHeight="1" x14ac:dyDescent="0.25">
      <c r="B1520" s="13"/>
      <c r="F1520" s="13"/>
      <c r="I1520" s="20"/>
      <c r="J1520" s="20"/>
    </row>
    <row r="1521" spans="2:10" ht="15.75" customHeight="1" x14ac:dyDescent="0.25">
      <c r="B1521" s="13"/>
      <c r="F1521" s="13"/>
      <c r="I1521" s="20"/>
      <c r="J1521" s="20"/>
    </row>
    <row r="1522" spans="2:10" ht="15.75" customHeight="1" x14ac:dyDescent="0.25">
      <c r="B1522" s="13"/>
      <c r="F1522" s="13"/>
      <c r="I1522" s="20"/>
      <c r="J1522" s="20"/>
    </row>
    <row r="1523" spans="2:10" ht="15.75" customHeight="1" x14ac:dyDescent="0.25">
      <c r="B1523" s="13"/>
      <c r="F1523" s="13"/>
      <c r="I1523" s="20"/>
      <c r="J1523" s="20"/>
    </row>
    <row r="1524" spans="2:10" ht="15.75" customHeight="1" x14ac:dyDescent="0.25">
      <c r="B1524" s="13"/>
      <c r="F1524" s="13"/>
      <c r="I1524" s="20"/>
      <c r="J1524" s="20"/>
    </row>
    <row r="1525" spans="2:10" ht="15.75" customHeight="1" x14ac:dyDescent="0.25">
      <c r="B1525" s="13"/>
      <c r="F1525" s="13"/>
      <c r="I1525" s="20"/>
      <c r="J1525" s="20"/>
    </row>
    <row r="1526" spans="2:10" ht="15.75" customHeight="1" x14ac:dyDescent="0.25">
      <c r="B1526" s="13"/>
      <c r="F1526" s="13"/>
      <c r="I1526" s="20"/>
      <c r="J1526" s="20"/>
    </row>
    <row r="1527" spans="2:10" ht="15" customHeight="1" x14ac:dyDescent="0.25">
      <c r="F1527" s="13"/>
      <c r="I1527" s="20"/>
      <c r="J1527" s="20"/>
    </row>
    <row r="1528" spans="2:10" ht="15" customHeight="1" x14ac:dyDescent="0.25">
      <c r="F1528" s="13"/>
      <c r="I1528" s="20"/>
      <c r="J1528" s="20"/>
    </row>
    <row r="1529" spans="2:10" ht="15" customHeight="1" x14ac:dyDescent="0.25">
      <c r="F1529" s="13"/>
      <c r="I1529" s="20"/>
      <c r="J1529" s="20"/>
    </row>
    <row r="1530" spans="2:10" ht="15" customHeight="1" x14ac:dyDescent="0.25">
      <c r="F1530" s="13"/>
      <c r="I1530" s="20"/>
      <c r="J1530" s="20"/>
    </row>
    <row r="1531" spans="2:10" ht="15" customHeight="1" x14ac:dyDescent="0.25">
      <c r="F1531" s="13"/>
      <c r="I1531" s="20"/>
      <c r="J1531" s="20"/>
    </row>
    <row r="1532" spans="2:10" ht="15" customHeight="1" x14ac:dyDescent="0.25">
      <c r="I1532" s="20"/>
      <c r="J1532" s="20"/>
    </row>
    <row r="1533" spans="2:10" ht="15" customHeight="1" x14ac:dyDescent="0.25">
      <c r="I1533" s="20"/>
      <c r="J1533" s="20"/>
    </row>
    <row r="1534" spans="2:10" ht="15" customHeight="1" x14ac:dyDescent="0.25">
      <c r="I1534" s="20"/>
      <c r="J1534" s="20"/>
    </row>
    <row r="1535" spans="2:10" ht="15" customHeight="1" x14ac:dyDescent="0.25">
      <c r="I1535" s="20"/>
      <c r="J1535" s="20"/>
    </row>
    <row r="1536" spans="2:10" ht="15" customHeight="1" x14ac:dyDescent="0.25">
      <c r="I1536" s="20"/>
      <c r="J1536" s="20"/>
    </row>
    <row r="1537" spans="9:10" ht="15" customHeight="1" x14ac:dyDescent="0.25">
      <c r="I1537" s="20"/>
      <c r="J1537" s="20"/>
    </row>
    <row r="1538" spans="9:10" ht="15" customHeight="1" x14ac:dyDescent="0.25">
      <c r="I1538" s="20"/>
      <c r="J1538" s="20"/>
    </row>
    <row r="1539" spans="9:10" ht="15" customHeight="1" x14ac:dyDescent="0.25">
      <c r="I1539" s="20"/>
      <c r="J1539" s="20"/>
    </row>
    <row r="1540" spans="9:10" ht="15" customHeight="1" x14ac:dyDescent="0.25">
      <c r="I1540" s="20"/>
      <c r="J1540" s="20"/>
    </row>
    <row r="1541" spans="9:10" ht="15" customHeight="1" x14ac:dyDescent="0.25">
      <c r="I1541" s="20"/>
      <c r="J1541" s="20"/>
    </row>
    <row r="1542" spans="9:10" ht="15" customHeight="1" x14ac:dyDescent="0.25">
      <c r="I1542" s="20"/>
      <c r="J1542" s="20"/>
    </row>
    <row r="1543" spans="9:10" ht="15" customHeight="1" x14ac:dyDescent="0.25">
      <c r="I1543" s="10"/>
    </row>
    <row r="1544" spans="9:10" ht="15" customHeight="1" x14ac:dyDescent="0.25">
      <c r="I1544" s="10"/>
    </row>
    <row r="1545" spans="9:10" ht="15" customHeight="1" x14ac:dyDescent="0.25">
      <c r="I1545" s="10"/>
    </row>
    <row r="1546" spans="9:10" ht="15" customHeight="1" x14ac:dyDescent="0.25">
      <c r="I1546" s="10"/>
    </row>
    <row r="1547" spans="9:10" ht="15" customHeight="1" x14ac:dyDescent="0.25">
      <c r="I1547" s="10"/>
    </row>
    <row r="1548" spans="9:10" ht="15" customHeight="1" x14ac:dyDescent="0.25">
      <c r="I1548" s="10"/>
    </row>
    <row r="1549" spans="9:10" ht="15" customHeight="1" x14ac:dyDescent="0.25">
      <c r="I1549" s="10"/>
    </row>
    <row r="1550" spans="9:10" ht="15" customHeight="1" x14ac:dyDescent="0.25">
      <c r="I1550" s="10"/>
    </row>
    <row r="1551" spans="9:10" ht="15" customHeight="1" x14ac:dyDescent="0.25">
      <c r="I1551" s="10"/>
    </row>
    <row r="1552" spans="9:10" ht="15" customHeight="1" x14ac:dyDescent="0.25">
      <c r="I1552" s="10"/>
    </row>
    <row r="1553" spans="9:10" ht="15" customHeight="1" x14ac:dyDescent="0.25">
      <c r="I1553" s="10"/>
    </row>
    <row r="1554" spans="9:10" ht="15" customHeight="1" x14ac:dyDescent="0.25">
      <c r="I1554" s="10"/>
    </row>
    <row r="1555" spans="9:10" ht="15" customHeight="1" x14ac:dyDescent="0.25">
      <c r="I1555" s="10"/>
    </row>
    <row r="1556" spans="9:10" ht="15" customHeight="1" x14ac:dyDescent="0.25">
      <c r="I1556" s="10"/>
    </row>
    <row r="1557" spans="9:10" ht="15" customHeight="1" x14ac:dyDescent="0.25">
      <c r="I1557" s="10"/>
    </row>
    <row r="1558" spans="9:10" ht="15" customHeight="1" x14ac:dyDescent="0.25">
      <c r="I1558" s="10"/>
    </row>
    <row r="1559" spans="9:10" ht="15" customHeight="1" x14ac:dyDescent="0.25">
      <c r="I1559" s="10"/>
    </row>
    <row r="1560" spans="9:10" ht="15" customHeight="1" x14ac:dyDescent="0.25">
      <c r="I1560" s="10"/>
    </row>
    <row r="1561" spans="9:10" ht="15" customHeight="1" x14ac:dyDescent="0.25">
      <c r="I1561" s="10"/>
    </row>
    <row r="1562" spans="9:10" ht="15" customHeight="1" x14ac:dyDescent="0.25">
      <c r="I1562" s="10"/>
    </row>
    <row r="1563" spans="9:10" ht="15" customHeight="1" x14ac:dyDescent="0.25">
      <c r="I1563" s="10"/>
    </row>
    <row r="1564" spans="9:10" ht="15" customHeight="1" x14ac:dyDescent="0.25">
      <c r="I1564" s="10"/>
    </row>
    <row r="1565" spans="9:10" ht="15" customHeight="1" x14ac:dyDescent="0.25">
      <c r="I1565" s="10"/>
    </row>
    <row r="1566" spans="9:10" ht="15" customHeight="1" x14ac:dyDescent="0.25">
      <c r="I1566" s="10"/>
    </row>
    <row r="1567" spans="9:10" ht="15" customHeight="1" x14ac:dyDescent="0.25">
      <c r="I1567" s="20"/>
      <c r="J1567" s="20"/>
    </row>
    <row r="1568" spans="9:10" ht="15" customHeight="1" x14ac:dyDescent="0.25">
      <c r="I1568" s="20"/>
      <c r="J1568" s="20"/>
    </row>
    <row r="1569" spans="9:10" ht="15" customHeight="1" x14ac:dyDescent="0.25">
      <c r="I1569" s="20"/>
      <c r="J1569" s="20"/>
    </row>
    <row r="1570" spans="9:10" ht="15" customHeight="1" x14ac:dyDescent="0.25">
      <c r="I1570" s="20"/>
      <c r="J1570" s="20"/>
    </row>
    <row r="1571" spans="9:10" ht="15" customHeight="1" x14ac:dyDescent="0.25">
      <c r="I1571" s="20"/>
      <c r="J1571" s="20"/>
    </row>
    <row r="1572" spans="9:10" ht="15" customHeight="1" x14ac:dyDescent="0.25">
      <c r="I1572" s="20"/>
      <c r="J1572" s="20"/>
    </row>
    <row r="1573" spans="9:10" ht="15" customHeight="1" x14ac:dyDescent="0.25">
      <c r="I1573" s="20"/>
      <c r="J1573" s="20"/>
    </row>
    <row r="1574" spans="9:10" ht="15" customHeight="1" x14ac:dyDescent="0.25">
      <c r="I1574" s="20"/>
      <c r="J1574" s="20"/>
    </row>
    <row r="1575" spans="9:10" ht="15" customHeight="1" x14ac:dyDescent="0.25">
      <c r="I1575" s="20"/>
      <c r="J1575" s="20"/>
    </row>
    <row r="1576" spans="9:10" ht="15" customHeight="1" x14ac:dyDescent="0.25">
      <c r="I1576" s="20"/>
      <c r="J1576" s="20"/>
    </row>
    <row r="1577" spans="9:10" ht="15" customHeight="1" x14ac:dyDescent="0.25">
      <c r="I1577" s="20"/>
      <c r="J1577" s="20"/>
    </row>
    <row r="1578" spans="9:10" ht="15" customHeight="1" x14ac:dyDescent="0.25">
      <c r="I1578" s="20"/>
      <c r="J1578" s="20"/>
    </row>
    <row r="1579" spans="9:10" ht="15" customHeight="1" x14ac:dyDescent="0.25">
      <c r="I1579" s="20"/>
      <c r="J1579" s="20"/>
    </row>
    <row r="1580" spans="9:10" ht="15" customHeight="1" x14ac:dyDescent="0.25">
      <c r="I1580" s="20"/>
      <c r="J1580" s="20"/>
    </row>
    <row r="1581" spans="9:10" ht="15" customHeight="1" x14ac:dyDescent="0.25">
      <c r="I1581" s="20"/>
      <c r="J1581" s="20"/>
    </row>
    <row r="1582" spans="9:10" ht="15" customHeight="1" x14ac:dyDescent="0.25">
      <c r="I1582" s="20"/>
      <c r="J1582" s="20"/>
    </row>
    <row r="1583" spans="9:10" ht="15" customHeight="1" x14ac:dyDescent="0.25">
      <c r="I1583" s="20"/>
      <c r="J1583" s="20"/>
    </row>
    <row r="1584" spans="9:10" ht="15" customHeight="1" x14ac:dyDescent="0.25">
      <c r="I1584" s="20"/>
      <c r="J1584" s="20"/>
    </row>
    <row r="1585" spans="1:10" ht="15" customHeight="1" x14ac:dyDescent="0.25">
      <c r="I1585" s="20"/>
      <c r="J1585" s="20"/>
    </row>
    <row r="1586" spans="1:10" ht="15" customHeight="1" x14ac:dyDescent="0.25">
      <c r="I1586" s="20"/>
      <c r="J1586" s="20"/>
    </row>
    <row r="1587" spans="1:10" ht="15" customHeight="1" x14ac:dyDescent="0.25">
      <c r="I1587" s="20"/>
      <c r="J1587" s="20"/>
    </row>
    <row r="1588" spans="1:10" ht="15" customHeight="1" x14ac:dyDescent="0.25">
      <c r="I1588" s="20"/>
      <c r="J1588" s="20"/>
    </row>
    <row r="1589" spans="1:10" ht="15" customHeight="1" x14ac:dyDescent="0.25">
      <c r="A1589" s="11" t="s">
        <v>115</v>
      </c>
      <c r="I1589" s="20"/>
      <c r="J1589" s="20"/>
    </row>
    <row r="1590" spans="1:10" ht="15" customHeight="1" x14ac:dyDescent="0.25">
      <c r="I1590" s="20"/>
      <c r="J1590" s="20"/>
    </row>
    <row r="1591" spans="1:10" ht="15" customHeight="1" x14ac:dyDescent="0.25">
      <c r="I1591" s="10"/>
    </row>
    <row r="1592" spans="1:10" ht="15" customHeight="1" x14ac:dyDescent="0.25">
      <c r="I1592" s="10"/>
    </row>
    <row r="1593" spans="1:10" ht="15" customHeight="1" x14ac:dyDescent="0.25">
      <c r="I1593" s="10"/>
    </row>
    <row r="1594" spans="1:10" ht="15" customHeight="1" x14ac:dyDescent="0.25">
      <c r="I1594" s="10"/>
    </row>
    <row r="1595" spans="1:10" ht="15" customHeight="1" x14ac:dyDescent="0.25">
      <c r="I1595" s="10"/>
    </row>
    <row r="1596" spans="1:10" ht="15" customHeight="1" x14ac:dyDescent="0.25">
      <c r="I1596" s="10"/>
    </row>
    <row r="1597" spans="1:10" ht="15" customHeight="1" x14ac:dyDescent="0.25">
      <c r="I1597" s="10"/>
    </row>
    <row r="1598" spans="1:10" ht="15" customHeight="1" x14ac:dyDescent="0.25">
      <c r="I1598" s="10"/>
    </row>
    <row r="1599" spans="1:10" ht="15" customHeight="1" x14ac:dyDescent="0.25">
      <c r="I1599" s="10"/>
    </row>
    <row r="1600" spans="1:10" ht="15" customHeight="1" x14ac:dyDescent="0.25">
      <c r="I1600" s="10"/>
    </row>
    <row r="1601" spans="9:10" ht="15" customHeight="1" x14ac:dyDescent="0.25">
      <c r="I1601" s="10"/>
    </row>
    <row r="1602" spans="9:10" ht="15" customHeight="1" x14ac:dyDescent="0.25">
      <c r="I1602" s="10"/>
    </row>
    <row r="1603" spans="9:10" ht="15" customHeight="1" x14ac:dyDescent="0.25">
      <c r="I1603" s="10"/>
    </row>
    <row r="1604" spans="9:10" ht="15" customHeight="1" x14ac:dyDescent="0.25">
      <c r="I1604" s="10"/>
    </row>
    <row r="1605" spans="9:10" ht="15" customHeight="1" x14ac:dyDescent="0.25">
      <c r="I1605" s="10"/>
    </row>
    <row r="1606" spans="9:10" ht="15" customHeight="1" x14ac:dyDescent="0.25">
      <c r="I1606" s="10"/>
    </row>
    <row r="1607" spans="9:10" ht="15" customHeight="1" x14ac:dyDescent="0.25">
      <c r="I1607" s="10"/>
    </row>
    <row r="1608" spans="9:10" ht="15" customHeight="1" x14ac:dyDescent="0.25">
      <c r="I1608" s="10"/>
    </row>
    <row r="1609" spans="9:10" ht="15" customHeight="1" x14ac:dyDescent="0.25">
      <c r="I1609" s="10"/>
    </row>
    <row r="1610" spans="9:10" ht="15" customHeight="1" x14ac:dyDescent="0.25">
      <c r="I1610" s="10"/>
    </row>
    <row r="1611" spans="9:10" ht="15" customHeight="1" x14ac:dyDescent="0.25">
      <c r="I1611" s="10"/>
    </row>
    <row r="1612" spans="9:10" ht="15" customHeight="1" x14ac:dyDescent="0.25">
      <c r="I1612" s="10"/>
    </row>
    <row r="1613" spans="9:10" ht="15" customHeight="1" x14ac:dyDescent="0.25">
      <c r="I1613" s="10"/>
    </row>
    <row r="1614" spans="9:10" ht="15" customHeight="1" x14ac:dyDescent="0.25">
      <c r="I1614" s="10"/>
    </row>
    <row r="1615" spans="9:10" ht="15" customHeight="1" x14ac:dyDescent="0.25">
      <c r="I1615" s="20"/>
      <c r="J1615" s="20"/>
    </row>
    <row r="1616" spans="9:10" ht="15" customHeight="1" x14ac:dyDescent="0.25">
      <c r="I1616" s="20"/>
      <c r="J1616" s="20"/>
    </row>
    <row r="1617" spans="9:10" ht="15" customHeight="1" x14ac:dyDescent="0.25">
      <c r="I1617" s="20"/>
      <c r="J1617" s="20"/>
    </row>
    <row r="1618" spans="9:10" ht="15" customHeight="1" x14ac:dyDescent="0.25">
      <c r="I1618" s="20"/>
      <c r="J1618" s="20"/>
    </row>
    <row r="1619" spans="9:10" ht="15" customHeight="1" x14ac:dyDescent="0.25">
      <c r="I1619" s="20"/>
      <c r="J1619" s="20"/>
    </row>
    <row r="1620" spans="9:10" ht="15" customHeight="1" x14ac:dyDescent="0.25">
      <c r="I1620" s="20"/>
      <c r="J1620" s="20"/>
    </row>
    <row r="1621" spans="9:10" ht="15" customHeight="1" x14ac:dyDescent="0.25">
      <c r="I1621" s="20"/>
      <c r="J1621" s="20"/>
    </row>
    <row r="1622" spans="9:10" ht="15" customHeight="1" x14ac:dyDescent="0.25">
      <c r="I1622" s="20"/>
      <c r="J1622" s="20"/>
    </row>
    <row r="1623" spans="9:10" ht="15" customHeight="1" x14ac:dyDescent="0.25">
      <c r="I1623" s="20"/>
      <c r="J1623" s="20"/>
    </row>
    <row r="1624" spans="9:10" ht="15" customHeight="1" x14ac:dyDescent="0.25">
      <c r="I1624" s="20"/>
      <c r="J1624" s="20"/>
    </row>
    <row r="1625" spans="9:10" ht="15" customHeight="1" x14ac:dyDescent="0.25">
      <c r="I1625" s="20"/>
      <c r="J1625" s="20"/>
    </row>
    <row r="1626" spans="9:10" ht="15" customHeight="1" x14ac:dyDescent="0.25">
      <c r="I1626" s="20"/>
      <c r="J1626" s="20"/>
    </row>
    <row r="1627" spans="9:10" ht="15" customHeight="1" x14ac:dyDescent="0.25">
      <c r="I1627" s="20"/>
      <c r="J1627" s="20"/>
    </row>
    <row r="1628" spans="9:10" ht="15" customHeight="1" x14ac:dyDescent="0.25">
      <c r="I1628" s="20"/>
      <c r="J1628" s="20"/>
    </row>
    <row r="1629" spans="9:10" ht="15" customHeight="1" x14ac:dyDescent="0.25">
      <c r="I1629" s="20"/>
      <c r="J1629" s="20"/>
    </row>
    <row r="1630" spans="9:10" ht="15" customHeight="1" x14ac:dyDescent="0.25">
      <c r="I1630" s="20"/>
      <c r="J1630" s="20"/>
    </row>
    <row r="1631" spans="9:10" ht="15" customHeight="1" x14ac:dyDescent="0.25">
      <c r="I1631" s="20"/>
      <c r="J1631" s="20"/>
    </row>
    <row r="1632" spans="9:10" ht="15" customHeight="1" x14ac:dyDescent="0.25">
      <c r="I1632" s="20"/>
      <c r="J1632" s="20"/>
    </row>
    <row r="1633" spans="9:10" ht="15" customHeight="1" x14ac:dyDescent="0.25">
      <c r="I1633" s="20"/>
      <c r="J1633" s="20"/>
    </row>
    <row r="1634" spans="9:10" ht="15" customHeight="1" x14ac:dyDescent="0.25">
      <c r="I1634" s="20"/>
      <c r="J1634" s="20"/>
    </row>
    <row r="1635" spans="9:10" ht="15" customHeight="1" x14ac:dyDescent="0.25">
      <c r="I1635" s="20"/>
      <c r="J1635" s="20"/>
    </row>
    <row r="1636" spans="9:10" ht="15" customHeight="1" x14ac:dyDescent="0.25">
      <c r="I1636" s="20"/>
      <c r="J1636" s="20"/>
    </row>
    <row r="1637" spans="9:10" ht="15" customHeight="1" x14ac:dyDescent="0.25">
      <c r="I1637" s="20"/>
      <c r="J1637" s="20"/>
    </row>
    <row r="1638" spans="9:10" ht="15" customHeight="1" x14ac:dyDescent="0.25">
      <c r="I1638" s="20"/>
      <c r="J1638" s="20"/>
    </row>
    <row r="1639" spans="9:10" ht="15" customHeight="1" x14ac:dyDescent="0.25">
      <c r="I1639" s="10"/>
    </row>
    <row r="1640" spans="9:10" ht="15" customHeight="1" x14ac:dyDescent="0.25">
      <c r="I1640" s="10"/>
    </row>
    <row r="1641" spans="9:10" ht="15" customHeight="1" x14ac:dyDescent="0.25">
      <c r="I1641" s="10"/>
    </row>
    <row r="1642" spans="9:10" ht="15" customHeight="1" x14ac:dyDescent="0.25">
      <c r="I1642" s="10"/>
    </row>
    <row r="1643" spans="9:10" ht="15" customHeight="1" x14ac:dyDescent="0.25">
      <c r="I1643" s="10"/>
    </row>
    <row r="1644" spans="9:10" ht="15" customHeight="1" x14ac:dyDescent="0.25">
      <c r="I1644" s="10"/>
    </row>
    <row r="1645" spans="9:10" ht="15" customHeight="1" x14ac:dyDescent="0.25">
      <c r="I1645" s="10"/>
    </row>
    <row r="1646" spans="9:10" ht="15" customHeight="1" x14ac:dyDescent="0.25">
      <c r="I1646" s="10"/>
    </row>
    <row r="1647" spans="9:10" ht="15" customHeight="1" x14ac:dyDescent="0.25">
      <c r="I1647" s="10"/>
    </row>
    <row r="1648" spans="9:10" ht="15" customHeight="1" x14ac:dyDescent="0.25">
      <c r="I1648" s="10"/>
    </row>
    <row r="1649" spans="9:10" ht="15" customHeight="1" x14ac:dyDescent="0.25">
      <c r="I1649" s="10"/>
    </row>
    <row r="1650" spans="9:10" ht="15" customHeight="1" x14ac:dyDescent="0.25">
      <c r="I1650" s="10"/>
    </row>
    <row r="1651" spans="9:10" ht="15" customHeight="1" x14ac:dyDescent="0.25">
      <c r="I1651" s="10"/>
    </row>
    <row r="1652" spans="9:10" ht="15" customHeight="1" x14ac:dyDescent="0.25">
      <c r="I1652" s="10"/>
    </row>
    <row r="1653" spans="9:10" ht="15" customHeight="1" x14ac:dyDescent="0.25">
      <c r="I1653" s="10"/>
    </row>
    <row r="1654" spans="9:10" ht="15" customHeight="1" x14ac:dyDescent="0.25">
      <c r="I1654" s="10"/>
    </row>
    <row r="1655" spans="9:10" ht="15" customHeight="1" x14ac:dyDescent="0.25">
      <c r="I1655" s="10"/>
    </row>
    <row r="1656" spans="9:10" ht="15" customHeight="1" x14ac:dyDescent="0.25">
      <c r="I1656" s="10"/>
    </row>
    <row r="1657" spans="9:10" ht="15" customHeight="1" x14ac:dyDescent="0.25">
      <c r="I1657" s="10"/>
    </row>
    <row r="1658" spans="9:10" ht="15" customHeight="1" x14ac:dyDescent="0.25">
      <c r="I1658" s="10"/>
    </row>
    <row r="1659" spans="9:10" ht="15" customHeight="1" x14ac:dyDescent="0.25">
      <c r="I1659" s="10"/>
    </row>
    <row r="1660" spans="9:10" ht="15" customHeight="1" x14ac:dyDescent="0.25">
      <c r="I1660" s="10"/>
    </row>
    <row r="1661" spans="9:10" ht="15" customHeight="1" x14ac:dyDescent="0.25">
      <c r="I1661" s="10"/>
    </row>
    <row r="1662" spans="9:10" ht="15" customHeight="1" x14ac:dyDescent="0.25">
      <c r="I1662" s="10"/>
    </row>
    <row r="1663" spans="9:10" ht="15" customHeight="1" x14ac:dyDescent="0.25">
      <c r="I1663" s="20"/>
      <c r="J1663" s="20"/>
    </row>
    <row r="1664" spans="9:10" ht="15" customHeight="1" x14ac:dyDescent="0.25">
      <c r="I1664" s="20"/>
      <c r="J1664" s="20"/>
    </row>
    <row r="1665" spans="9:10" ht="15" customHeight="1" x14ac:dyDescent="0.25">
      <c r="I1665" s="20"/>
      <c r="J1665" s="20"/>
    </row>
    <row r="1666" spans="9:10" ht="15" customHeight="1" x14ac:dyDescent="0.25">
      <c r="I1666" s="20"/>
      <c r="J1666" s="20"/>
    </row>
    <row r="1667" spans="9:10" ht="15" customHeight="1" x14ac:dyDescent="0.25">
      <c r="I1667" s="20"/>
      <c r="J1667" s="20"/>
    </row>
    <row r="1668" spans="9:10" ht="15" customHeight="1" x14ac:dyDescent="0.25">
      <c r="I1668" s="20"/>
      <c r="J1668" s="20"/>
    </row>
    <row r="1669" spans="9:10" ht="15" customHeight="1" x14ac:dyDescent="0.25">
      <c r="I1669" s="20"/>
      <c r="J1669" s="20"/>
    </row>
    <row r="1670" spans="9:10" ht="15" customHeight="1" x14ac:dyDescent="0.25">
      <c r="I1670" s="20"/>
      <c r="J1670" s="20"/>
    </row>
    <row r="1671" spans="9:10" ht="15" customHeight="1" x14ac:dyDescent="0.25">
      <c r="I1671" s="20"/>
      <c r="J1671" s="20"/>
    </row>
    <row r="1672" spans="9:10" ht="15" customHeight="1" x14ac:dyDescent="0.25">
      <c r="I1672" s="20"/>
      <c r="J1672" s="20"/>
    </row>
    <row r="1673" spans="9:10" ht="15" customHeight="1" x14ac:dyDescent="0.25">
      <c r="I1673" s="20"/>
      <c r="J1673" s="20"/>
    </row>
    <row r="1674" spans="9:10" ht="15" customHeight="1" x14ac:dyDescent="0.25">
      <c r="I1674" s="20"/>
      <c r="J1674" s="20"/>
    </row>
    <row r="1675" spans="9:10" ht="15" customHeight="1" x14ac:dyDescent="0.25">
      <c r="I1675" s="20"/>
      <c r="J1675" s="20"/>
    </row>
    <row r="1676" spans="9:10" ht="15" customHeight="1" x14ac:dyDescent="0.25">
      <c r="I1676" s="20"/>
      <c r="J1676" s="20"/>
    </row>
    <row r="1677" spans="9:10" ht="15" customHeight="1" x14ac:dyDescent="0.25">
      <c r="I1677" s="20"/>
      <c r="J1677" s="20"/>
    </row>
    <row r="1678" spans="9:10" ht="15" customHeight="1" x14ac:dyDescent="0.25">
      <c r="I1678" s="20"/>
      <c r="J1678" s="20"/>
    </row>
    <row r="1679" spans="9:10" ht="15" customHeight="1" x14ac:dyDescent="0.25">
      <c r="I1679" s="20"/>
      <c r="J1679" s="20"/>
    </row>
    <row r="1680" spans="9:10" ht="15" customHeight="1" x14ac:dyDescent="0.25">
      <c r="I1680" s="20"/>
      <c r="J1680" s="20"/>
    </row>
    <row r="1681" spans="9:10" ht="15" customHeight="1" x14ac:dyDescent="0.25">
      <c r="I1681" s="20"/>
      <c r="J1681" s="20"/>
    </row>
    <row r="1682" spans="9:10" ht="15" customHeight="1" x14ac:dyDescent="0.25">
      <c r="I1682" s="20"/>
      <c r="J1682" s="20"/>
    </row>
    <row r="1683" spans="9:10" ht="15" customHeight="1" x14ac:dyDescent="0.25">
      <c r="I1683" s="20"/>
      <c r="J1683" s="20"/>
    </row>
    <row r="1684" spans="9:10" ht="15" customHeight="1" x14ac:dyDescent="0.25">
      <c r="I1684" s="20"/>
      <c r="J1684" s="20"/>
    </row>
    <row r="1685" spans="9:10" ht="15" customHeight="1" x14ac:dyDescent="0.25">
      <c r="I1685" s="20"/>
      <c r="J1685" s="20"/>
    </row>
    <row r="1686" spans="9:10" ht="15" customHeight="1" x14ac:dyDescent="0.25">
      <c r="I1686" s="20"/>
      <c r="J1686" s="20"/>
    </row>
    <row r="1687" spans="9:10" ht="15" customHeight="1" x14ac:dyDescent="0.25">
      <c r="I1687" s="10"/>
    </row>
    <row r="1688" spans="9:10" ht="15" customHeight="1" x14ac:dyDescent="0.25">
      <c r="I1688" s="10"/>
    </row>
    <row r="1689" spans="9:10" ht="15" customHeight="1" x14ac:dyDescent="0.25">
      <c r="I1689" s="10"/>
    </row>
    <row r="1690" spans="9:10" ht="15" customHeight="1" x14ac:dyDescent="0.25">
      <c r="I1690" s="10"/>
    </row>
    <row r="1691" spans="9:10" ht="15" customHeight="1" x14ac:dyDescent="0.25">
      <c r="I1691" s="10"/>
    </row>
    <row r="1692" spans="9:10" ht="15" customHeight="1" x14ac:dyDescent="0.25">
      <c r="I1692" s="10"/>
    </row>
    <row r="1693" spans="9:10" ht="15" customHeight="1" x14ac:dyDescent="0.25">
      <c r="I1693" s="10"/>
    </row>
    <row r="1694" spans="9:10" ht="15" customHeight="1" x14ac:dyDescent="0.25">
      <c r="I1694" s="10"/>
    </row>
    <row r="1695" spans="9:10" ht="15" customHeight="1" x14ac:dyDescent="0.25">
      <c r="I1695" s="10"/>
    </row>
    <row r="1696" spans="9:10" ht="15" customHeight="1" x14ac:dyDescent="0.25">
      <c r="I1696" s="10"/>
    </row>
    <row r="1697" spans="9:10" ht="15" customHeight="1" x14ac:dyDescent="0.25">
      <c r="I1697" s="10"/>
    </row>
    <row r="1698" spans="9:10" ht="15" customHeight="1" x14ac:dyDescent="0.25">
      <c r="I1698" s="10"/>
    </row>
    <row r="1699" spans="9:10" ht="15" customHeight="1" x14ac:dyDescent="0.25">
      <c r="I1699" s="10"/>
    </row>
    <row r="1700" spans="9:10" ht="15" customHeight="1" x14ac:dyDescent="0.25">
      <c r="I1700" s="10"/>
    </row>
    <row r="1701" spans="9:10" ht="15" customHeight="1" x14ac:dyDescent="0.25">
      <c r="I1701" s="10"/>
    </row>
    <row r="1702" spans="9:10" ht="15" customHeight="1" x14ac:dyDescent="0.25">
      <c r="I1702" s="10"/>
    </row>
    <row r="1703" spans="9:10" ht="15" customHeight="1" x14ac:dyDescent="0.25">
      <c r="I1703" s="10"/>
    </row>
    <row r="1704" spans="9:10" ht="15" customHeight="1" x14ac:dyDescent="0.25">
      <c r="I1704" s="10"/>
    </row>
    <row r="1705" spans="9:10" ht="15" customHeight="1" x14ac:dyDescent="0.25">
      <c r="I1705" s="10"/>
    </row>
    <row r="1706" spans="9:10" ht="15" customHeight="1" x14ac:dyDescent="0.25">
      <c r="I1706" s="10"/>
    </row>
    <row r="1707" spans="9:10" ht="15" customHeight="1" x14ac:dyDescent="0.25">
      <c r="I1707" s="10"/>
    </row>
    <row r="1708" spans="9:10" ht="15" customHeight="1" x14ac:dyDescent="0.25">
      <c r="I1708" s="10"/>
    </row>
    <row r="1709" spans="9:10" ht="15" customHeight="1" x14ac:dyDescent="0.25">
      <c r="I1709" s="10"/>
    </row>
    <row r="1710" spans="9:10" ht="15" customHeight="1" x14ac:dyDescent="0.25">
      <c r="I1710" s="10"/>
    </row>
    <row r="1711" spans="9:10" ht="15" customHeight="1" x14ac:dyDescent="0.25">
      <c r="I1711" s="20"/>
      <c r="J1711" s="20"/>
    </row>
    <row r="1712" spans="9:10" ht="15" customHeight="1" x14ac:dyDescent="0.25">
      <c r="I1712" s="20"/>
      <c r="J1712" s="20"/>
    </row>
    <row r="1713" spans="9:10" ht="15" customHeight="1" x14ac:dyDescent="0.25">
      <c r="I1713" s="20"/>
      <c r="J1713" s="20"/>
    </row>
    <row r="1714" spans="9:10" ht="15" customHeight="1" x14ac:dyDescent="0.25">
      <c r="I1714" s="20"/>
      <c r="J1714" s="20"/>
    </row>
    <row r="1715" spans="9:10" ht="15" customHeight="1" x14ac:dyDescent="0.25">
      <c r="I1715" s="20"/>
      <c r="J1715" s="20"/>
    </row>
    <row r="1716" spans="9:10" ht="15" customHeight="1" x14ac:dyDescent="0.25">
      <c r="I1716" s="20"/>
      <c r="J1716" s="20"/>
    </row>
    <row r="1717" spans="9:10" ht="15" customHeight="1" x14ac:dyDescent="0.25">
      <c r="I1717" s="20"/>
      <c r="J1717" s="20"/>
    </row>
    <row r="1718" spans="9:10" ht="15" customHeight="1" x14ac:dyDescent="0.25">
      <c r="I1718" s="20"/>
      <c r="J1718" s="20"/>
    </row>
    <row r="1719" spans="9:10" ht="15" customHeight="1" x14ac:dyDescent="0.25">
      <c r="I1719" s="20"/>
      <c r="J1719" s="20"/>
    </row>
    <row r="1720" spans="9:10" ht="15" customHeight="1" x14ac:dyDescent="0.25">
      <c r="I1720" s="20"/>
      <c r="J1720" s="20"/>
    </row>
    <row r="1721" spans="9:10" ht="15" customHeight="1" x14ac:dyDescent="0.25">
      <c r="I1721" s="20"/>
      <c r="J1721" s="20"/>
    </row>
    <row r="1722" spans="9:10" ht="15" customHeight="1" x14ac:dyDescent="0.25">
      <c r="I1722" s="20"/>
      <c r="J1722" s="20"/>
    </row>
    <row r="1723" spans="9:10" ht="15" customHeight="1" x14ac:dyDescent="0.25">
      <c r="I1723" s="20"/>
      <c r="J1723" s="20"/>
    </row>
    <row r="1724" spans="9:10" ht="15" customHeight="1" x14ac:dyDescent="0.25">
      <c r="I1724" s="20"/>
      <c r="J1724" s="20"/>
    </row>
    <row r="1725" spans="9:10" ht="15" customHeight="1" x14ac:dyDescent="0.25">
      <c r="I1725" s="20"/>
      <c r="J1725" s="20"/>
    </row>
    <row r="1726" spans="9:10" ht="15" customHeight="1" x14ac:dyDescent="0.25">
      <c r="I1726" s="20"/>
      <c r="J1726" s="20"/>
    </row>
    <row r="1727" spans="9:10" ht="15" customHeight="1" x14ac:dyDescent="0.25">
      <c r="I1727" s="20"/>
      <c r="J1727" s="20"/>
    </row>
    <row r="1728" spans="9:10" ht="15" customHeight="1" x14ac:dyDescent="0.25">
      <c r="I1728" s="20"/>
      <c r="J1728" s="20"/>
    </row>
    <row r="1729" spans="1:10" ht="15" customHeight="1" x14ac:dyDescent="0.25">
      <c r="I1729" s="20"/>
      <c r="J1729" s="20"/>
    </row>
    <row r="1730" spans="1:10" ht="15" customHeight="1" x14ac:dyDescent="0.25">
      <c r="I1730" s="20"/>
      <c r="J1730" s="20"/>
    </row>
    <row r="1731" spans="1:10" ht="15" customHeight="1" x14ac:dyDescent="0.25">
      <c r="I1731" s="20"/>
      <c r="J1731" s="20"/>
    </row>
    <row r="1732" spans="1:10" ht="15" customHeight="1" x14ac:dyDescent="0.25">
      <c r="I1732" s="20"/>
      <c r="J1732" s="20"/>
    </row>
    <row r="1733" spans="1:10" ht="15" customHeight="1" x14ac:dyDescent="0.25">
      <c r="I1733" s="20"/>
      <c r="J1733" s="20"/>
    </row>
    <row r="1734" spans="1:10" ht="15" customHeight="1" x14ac:dyDescent="0.25">
      <c r="A1734" s="11" t="s">
        <v>114</v>
      </c>
      <c r="I1734" s="20"/>
      <c r="J1734" s="20"/>
    </row>
    <row r="1736" spans="1:10" ht="15" customHeight="1" x14ac:dyDescent="0.25">
      <c r="I1736" s="10"/>
    </row>
    <row r="1737" spans="1:10" ht="15" customHeight="1" x14ac:dyDescent="0.25">
      <c r="I1737" s="10"/>
    </row>
    <row r="1738" spans="1:10" ht="15" customHeight="1" x14ac:dyDescent="0.25">
      <c r="I1738" s="10"/>
    </row>
    <row r="1739" spans="1:10" ht="15" customHeight="1" x14ac:dyDescent="0.25">
      <c r="I1739" s="20"/>
      <c r="J1739" s="20"/>
    </row>
    <row r="1740" spans="1:10" ht="15" customHeight="1" x14ac:dyDescent="0.25">
      <c r="I1740" s="20"/>
      <c r="J1740" s="20"/>
    </row>
    <row r="1741" spans="1:10" ht="15" customHeight="1" x14ac:dyDescent="0.25">
      <c r="I1741" s="20"/>
      <c r="J1741" s="20"/>
    </row>
    <row r="1742" spans="1:10" ht="15" customHeight="1" x14ac:dyDescent="0.25">
      <c r="I1742" s="10"/>
    </row>
    <row r="1743" spans="1:10" ht="15" customHeight="1" x14ac:dyDescent="0.25">
      <c r="I1743" s="10"/>
    </row>
    <row r="1744" spans="1:10" ht="15" customHeight="1" x14ac:dyDescent="0.25">
      <c r="I1744" s="10"/>
    </row>
    <row r="1745" spans="1:10" ht="15" customHeight="1" x14ac:dyDescent="0.25">
      <c r="I1745" s="20"/>
      <c r="J1745" s="20"/>
    </row>
    <row r="1746" spans="1:10" ht="15" customHeight="1" x14ac:dyDescent="0.25">
      <c r="I1746" s="20"/>
      <c r="J1746" s="20"/>
    </row>
    <row r="1747" spans="1:10" ht="15" customHeight="1" x14ac:dyDescent="0.25">
      <c r="I1747" s="20"/>
      <c r="J1747" s="20"/>
    </row>
    <row r="1748" spans="1:10" ht="15" customHeight="1" x14ac:dyDescent="0.25">
      <c r="I1748" s="10"/>
    </row>
    <row r="1749" spans="1:10" ht="15" customHeight="1" x14ac:dyDescent="0.25">
      <c r="I1749" s="10"/>
    </row>
    <row r="1750" spans="1:10" ht="15" customHeight="1" x14ac:dyDescent="0.25">
      <c r="I1750" s="10"/>
    </row>
    <row r="1751" spans="1:10" ht="15" customHeight="1" x14ac:dyDescent="0.25">
      <c r="I1751" s="20"/>
      <c r="J1751" s="20"/>
    </row>
    <row r="1752" spans="1:10" ht="15" customHeight="1" x14ac:dyDescent="0.25">
      <c r="A1752" s="11" t="s">
        <v>115</v>
      </c>
      <c r="I1752" s="20"/>
      <c r="J1752" s="20"/>
    </row>
    <row r="1753" spans="1:10" ht="15" customHeight="1" x14ac:dyDescent="0.25">
      <c r="I1753" s="20"/>
      <c r="J1753" s="20"/>
    </row>
    <row r="1754" spans="1:10" ht="15" customHeight="1" x14ac:dyDescent="0.25">
      <c r="I1754" s="10"/>
    </row>
    <row r="1755" spans="1:10" ht="15" customHeight="1" x14ac:dyDescent="0.25">
      <c r="I1755" s="10"/>
    </row>
    <row r="1756" spans="1:10" ht="15" customHeight="1" x14ac:dyDescent="0.25">
      <c r="I1756" s="10"/>
    </row>
    <row r="1757" spans="1:10" ht="15" customHeight="1" x14ac:dyDescent="0.25">
      <c r="I1757" s="20"/>
      <c r="J1757" s="20"/>
    </row>
    <row r="1758" spans="1:10" ht="15" customHeight="1" x14ac:dyDescent="0.25">
      <c r="I1758" s="20"/>
      <c r="J1758" s="20"/>
    </row>
    <row r="1759" spans="1:10" ht="15" customHeight="1" x14ac:dyDescent="0.25">
      <c r="I1759" s="20"/>
      <c r="J1759" s="20"/>
    </row>
    <row r="1760" spans="1:10" ht="15" customHeight="1" x14ac:dyDescent="0.25">
      <c r="I1760" s="10"/>
    </row>
    <row r="1761" spans="1:10" ht="15" customHeight="1" x14ac:dyDescent="0.25">
      <c r="I1761" s="10"/>
    </row>
    <row r="1762" spans="1:10" ht="15" customHeight="1" x14ac:dyDescent="0.25">
      <c r="I1762" s="10"/>
    </row>
    <row r="1763" spans="1:10" ht="15" customHeight="1" x14ac:dyDescent="0.25">
      <c r="I1763" s="20"/>
      <c r="J1763" s="20"/>
    </row>
    <row r="1764" spans="1:10" ht="15" customHeight="1" x14ac:dyDescent="0.25">
      <c r="I1764" s="20"/>
      <c r="J1764" s="20"/>
    </row>
    <row r="1765" spans="1:10" ht="15" customHeight="1" x14ac:dyDescent="0.25">
      <c r="I1765" s="20"/>
      <c r="J1765" s="20"/>
    </row>
    <row r="1766" spans="1:10" ht="15" customHeight="1" x14ac:dyDescent="0.25">
      <c r="I1766" s="10"/>
    </row>
    <row r="1767" spans="1:10" ht="15" customHeight="1" x14ac:dyDescent="0.25">
      <c r="I1767" s="10"/>
    </row>
    <row r="1768" spans="1:10" ht="15" customHeight="1" x14ac:dyDescent="0.25">
      <c r="I1768" s="10"/>
    </row>
    <row r="1769" spans="1:10" ht="15" customHeight="1" x14ac:dyDescent="0.25">
      <c r="I1769" s="20"/>
      <c r="J1769" s="20"/>
    </row>
    <row r="1770" spans="1:10" ht="15" customHeight="1" x14ac:dyDescent="0.25">
      <c r="I1770" s="20"/>
      <c r="J1770" s="20"/>
    </row>
    <row r="1771" spans="1:10" ht="15" customHeight="1" x14ac:dyDescent="0.25">
      <c r="A1771" s="11" t="s">
        <v>116</v>
      </c>
      <c r="I1771" s="20"/>
      <c r="J1771" s="20"/>
    </row>
    <row r="1773" spans="1:10" ht="15" customHeight="1" x14ac:dyDescent="0.25">
      <c r="I1773" s="10"/>
    </row>
    <row r="1774" spans="1:10" ht="15" customHeight="1" x14ac:dyDescent="0.25">
      <c r="I1774" s="10"/>
    </row>
    <row r="1775" spans="1:10" ht="15" customHeight="1" x14ac:dyDescent="0.25">
      <c r="I1775" s="10"/>
    </row>
    <row r="1776" spans="1:10" ht="15" customHeight="1" x14ac:dyDescent="0.25">
      <c r="I1776" s="20"/>
      <c r="J1776" s="20"/>
    </row>
    <row r="1777" spans="1:10" ht="15" customHeight="1" x14ac:dyDescent="0.25">
      <c r="I1777" s="20"/>
      <c r="J1777" s="20"/>
    </row>
    <row r="1778" spans="1:10" ht="15" customHeight="1" x14ac:dyDescent="0.25">
      <c r="I1778" s="20"/>
      <c r="J1778" s="20"/>
    </row>
    <row r="1779" spans="1:10" ht="15" customHeight="1" x14ac:dyDescent="0.25">
      <c r="I1779" s="10"/>
    </row>
    <row r="1780" spans="1:10" ht="15" customHeight="1" x14ac:dyDescent="0.25">
      <c r="I1780" s="10"/>
    </row>
    <row r="1781" spans="1:10" ht="15" customHeight="1" x14ac:dyDescent="0.25">
      <c r="I1781" s="10"/>
    </row>
    <row r="1782" spans="1:10" ht="15" customHeight="1" x14ac:dyDescent="0.25">
      <c r="I1782" s="20"/>
      <c r="J1782" s="20"/>
    </row>
    <row r="1783" spans="1:10" ht="15" customHeight="1" x14ac:dyDescent="0.25">
      <c r="I1783" s="20"/>
      <c r="J1783" s="20"/>
    </row>
    <row r="1784" spans="1:10" ht="15" customHeight="1" x14ac:dyDescent="0.25">
      <c r="I1784" s="20"/>
      <c r="J1784" s="20"/>
    </row>
    <row r="1785" spans="1:10" ht="15" customHeight="1" x14ac:dyDescent="0.25">
      <c r="I1785" s="10"/>
    </row>
    <row r="1786" spans="1:10" ht="15" customHeight="1" x14ac:dyDescent="0.25">
      <c r="I1786" s="10"/>
    </row>
    <row r="1787" spans="1:10" ht="15" customHeight="1" x14ac:dyDescent="0.25">
      <c r="I1787" s="10"/>
    </row>
    <row r="1788" spans="1:10" ht="15" customHeight="1" x14ac:dyDescent="0.25">
      <c r="I1788" s="20"/>
      <c r="J1788" s="20"/>
    </row>
    <row r="1789" spans="1:10" ht="15" customHeight="1" x14ac:dyDescent="0.25">
      <c r="A1789" s="11" t="s">
        <v>117</v>
      </c>
      <c r="I1789" s="20"/>
      <c r="J1789" s="20"/>
    </row>
    <row r="1790" spans="1:10" ht="15" customHeight="1" x14ac:dyDescent="0.25">
      <c r="I1790" s="20"/>
      <c r="J1790" s="20"/>
    </row>
    <row r="1791" spans="1:10" ht="15" customHeight="1" x14ac:dyDescent="0.25">
      <c r="I1791" s="10"/>
    </row>
    <row r="1792" spans="1:10" ht="15" customHeight="1" x14ac:dyDescent="0.25">
      <c r="I1792" s="10"/>
    </row>
    <row r="1793" spans="1:10" ht="15" customHeight="1" x14ac:dyDescent="0.25">
      <c r="I1793" s="10"/>
    </row>
    <row r="1794" spans="1:10" ht="15" customHeight="1" x14ac:dyDescent="0.25">
      <c r="I1794" s="20"/>
      <c r="J1794" s="20"/>
    </row>
    <row r="1795" spans="1:10" ht="15" customHeight="1" x14ac:dyDescent="0.25">
      <c r="I1795" s="20"/>
      <c r="J1795" s="20"/>
    </row>
    <row r="1796" spans="1:10" ht="15" customHeight="1" x14ac:dyDescent="0.25">
      <c r="I1796" s="20"/>
      <c r="J1796" s="20"/>
    </row>
    <row r="1797" spans="1:10" ht="15" customHeight="1" x14ac:dyDescent="0.25">
      <c r="I1797" s="10"/>
    </row>
    <row r="1798" spans="1:10" ht="15" customHeight="1" x14ac:dyDescent="0.25">
      <c r="I1798" s="10"/>
    </row>
    <row r="1799" spans="1:10" ht="15" customHeight="1" x14ac:dyDescent="0.25">
      <c r="I1799" s="10"/>
    </row>
    <row r="1800" spans="1:10" ht="15" customHeight="1" x14ac:dyDescent="0.25">
      <c r="I1800" s="20"/>
      <c r="J1800" s="20"/>
    </row>
    <row r="1801" spans="1:10" ht="15" customHeight="1" x14ac:dyDescent="0.25">
      <c r="I1801" s="20"/>
      <c r="J1801" s="20"/>
    </row>
    <row r="1802" spans="1:10" ht="15" customHeight="1" x14ac:dyDescent="0.25">
      <c r="I1802" s="20"/>
      <c r="J1802" s="20"/>
    </row>
    <row r="1803" spans="1:10" ht="15" customHeight="1" x14ac:dyDescent="0.25">
      <c r="I1803" s="10"/>
    </row>
    <row r="1804" spans="1:10" ht="15" customHeight="1" x14ac:dyDescent="0.25">
      <c r="I1804" s="10"/>
    </row>
    <row r="1805" spans="1:10" ht="15" customHeight="1" x14ac:dyDescent="0.25">
      <c r="I1805" s="10"/>
    </row>
    <row r="1806" spans="1:10" ht="15" customHeight="1" x14ac:dyDescent="0.25">
      <c r="I1806" s="20"/>
      <c r="J1806" s="20"/>
    </row>
    <row r="1807" spans="1:10" ht="15" customHeight="1" x14ac:dyDescent="0.25">
      <c r="I1807" s="20"/>
      <c r="J1807" s="20"/>
    </row>
    <row r="1808" spans="1:10" ht="15" customHeight="1" x14ac:dyDescent="0.25">
      <c r="A1808" s="11" t="s">
        <v>114</v>
      </c>
      <c r="I1808" s="20"/>
      <c r="J1808" s="20"/>
    </row>
    <row r="1810" spans="9:10" ht="15" customHeight="1" x14ac:dyDescent="0.25">
      <c r="I1810" s="10"/>
    </row>
    <row r="1811" spans="9:10" ht="15" customHeight="1" x14ac:dyDescent="0.25">
      <c r="I1811" s="10"/>
    </row>
    <row r="1812" spans="9:10" ht="15" customHeight="1" x14ac:dyDescent="0.25">
      <c r="I1812" s="10"/>
    </row>
    <row r="1813" spans="9:10" ht="15" customHeight="1" x14ac:dyDescent="0.25">
      <c r="I1813" s="20"/>
      <c r="J1813" s="20"/>
    </row>
    <row r="1814" spans="9:10" ht="15" customHeight="1" x14ac:dyDescent="0.25">
      <c r="I1814" s="20"/>
      <c r="J1814" s="20"/>
    </row>
    <row r="1815" spans="9:10" ht="15" customHeight="1" x14ac:dyDescent="0.25">
      <c r="I1815" s="20"/>
      <c r="J1815" s="20"/>
    </row>
    <row r="1816" spans="9:10" ht="15" customHeight="1" x14ac:dyDescent="0.25">
      <c r="I1816" s="10"/>
    </row>
    <row r="1817" spans="9:10" ht="15" customHeight="1" x14ac:dyDescent="0.25">
      <c r="I1817" s="10"/>
    </row>
    <row r="1818" spans="9:10" ht="15" customHeight="1" x14ac:dyDescent="0.25">
      <c r="I1818" s="10"/>
    </row>
    <row r="1819" spans="9:10" ht="15" customHeight="1" x14ac:dyDescent="0.25">
      <c r="I1819" s="20"/>
      <c r="J1819" s="20"/>
    </row>
    <row r="1820" spans="9:10" ht="15" customHeight="1" x14ac:dyDescent="0.25">
      <c r="I1820" s="20"/>
      <c r="J1820" s="20"/>
    </row>
    <row r="1821" spans="9:10" ht="15" customHeight="1" x14ac:dyDescent="0.25">
      <c r="I1821" s="20"/>
      <c r="J1821" s="20"/>
    </row>
    <row r="1822" spans="9:10" ht="15" customHeight="1" x14ac:dyDescent="0.25">
      <c r="I1822" s="10"/>
    </row>
    <row r="1823" spans="9:10" ht="15" customHeight="1" x14ac:dyDescent="0.25">
      <c r="I1823" s="10"/>
    </row>
    <row r="1824" spans="9:10" ht="15" customHeight="1" x14ac:dyDescent="0.25">
      <c r="I1824" s="10"/>
    </row>
    <row r="1825" spans="1:10" ht="15" customHeight="1" x14ac:dyDescent="0.25">
      <c r="I1825" s="20"/>
      <c r="J1825" s="20"/>
    </row>
    <row r="1826" spans="1:10" ht="15" customHeight="1" x14ac:dyDescent="0.25">
      <c r="A1826" s="11" t="s">
        <v>115</v>
      </c>
      <c r="I1826" s="20"/>
      <c r="J1826" s="20"/>
    </row>
    <row r="1827" spans="1:10" ht="15" customHeight="1" x14ac:dyDescent="0.25">
      <c r="I1827" s="20"/>
      <c r="J1827" s="20"/>
    </row>
    <row r="1828" spans="1:10" ht="15" customHeight="1" x14ac:dyDescent="0.25">
      <c r="I1828" s="10"/>
    </row>
    <row r="1829" spans="1:10" ht="15" customHeight="1" x14ac:dyDescent="0.25">
      <c r="I1829" s="10"/>
    </row>
    <row r="1830" spans="1:10" ht="15" customHeight="1" x14ac:dyDescent="0.25">
      <c r="I1830" s="10"/>
    </row>
    <row r="1831" spans="1:10" ht="15" customHeight="1" x14ac:dyDescent="0.25">
      <c r="I1831" s="20"/>
      <c r="J1831" s="20"/>
    </row>
    <row r="1832" spans="1:10" ht="15" customHeight="1" x14ac:dyDescent="0.25">
      <c r="I1832" s="20"/>
      <c r="J1832" s="20"/>
    </row>
    <row r="1833" spans="1:10" ht="15" customHeight="1" x14ac:dyDescent="0.25">
      <c r="I1833" s="20"/>
      <c r="J1833" s="20"/>
    </row>
    <row r="1834" spans="1:10" ht="15" customHeight="1" x14ac:dyDescent="0.25">
      <c r="I1834" s="10"/>
    </row>
    <row r="1835" spans="1:10" ht="15" customHeight="1" x14ac:dyDescent="0.25">
      <c r="I1835" s="10"/>
    </row>
    <row r="1836" spans="1:10" ht="15" customHeight="1" x14ac:dyDescent="0.25">
      <c r="I1836" s="10"/>
    </row>
    <row r="1837" spans="1:10" ht="15" customHeight="1" x14ac:dyDescent="0.25">
      <c r="I1837" s="20"/>
      <c r="J1837" s="20"/>
    </row>
    <row r="1838" spans="1:10" ht="15" customHeight="1" x14ac:dyDescent="0.25">
      <c r="I1838" s="20"/>
      <c r="J1838" s="20"/>
    </row>
    <row r="1839" spans="1:10" ht="15" customHeight="1" x14ac:dyDescent="0.25">
      <c r="I1839" s="20"/>
      <c r="J1839" s="20"/>
    </row>
    <row r="1840" spans="1:10" ht="15" customHeight="1" x14ac:dyDescent="0.25">
      <c r="I1840" s="10"/>
    </row>
    <row r="1841" spans="1:18" ht="15" customHeight="1" x14ac:dyDescent="0.25">
      <c r="I1841" s="10"/>
    </row>
    <row r="1842" spans="1:18" ht="15" customHeight="1" x14ac:dyDescent="0.25">
      <c r="I1842" s="10"/>
    </row>
    <row r="1843" spans="1:18" ht="15" customHeight="1" x14ac:dyDescent="0.25">
      <c r="I1843" s="20"/>
      <c r="J1843" s="20"/>
    </row>
    <row r="1844" spans="1:18" ht="15" customHeight="1" x14ac:dyDescent="0.25">
      <c r="A1844" s="11" t="s">
        <v>116</v>
      </c>
      <c r="I1844" s="20"/>
      <c r="J1844" s="20"/>
    </row>
    <row r="1845" spans="1:18" ht="15" customHeight="1" x14ac:dyDescent="0.25">
      <c r="I1845" s="20"/>
      <c r="J1845" s="20"/>
    </row>
    <row r="1846" spans="1:18" ht="15" customHeight="1" x14ac:dyDescent="0.25">
      <c r="I1846" s="10"/>
      <c r="L1846" s="21"/>
      <c r="M1846" s="21"/>
      <c r="N1846" s="21"/>
      <c r="O1846" s="21"/>
      <c r="P1846" s="21"/>
      <c r="Q1846" s="21"/>
      <c r="R1846" s="21"/>
    </row>
    <row r="1847" spans="1:18" ht="15" customHeight="1" x14ac:dyDescent="0.25">
      <c r="I1847" s="10"/>
      <c r="L1847" s="21"/>
      <c r="M1847" s="21"/>
      <c r="N1847" s="21"/>
      <c r="O1847" s="21"/>
      <c r="P1847" s="21"/>
      <c r="Q1847" s="21"/>
      <c r="R1847" s="21"/>
    </row>
    <row r="1848" spans="1:18" ht="15" customHeight="1" x14ac:dyDescent="0.25">
      <c r="I1848" s="10"/>
      <c r="L1848" s="21"/>
      <c r="M1848" s="21"/>
      <c r="N1848" s="21"/>
      <c r="O1848" s="21"/>
      <c r="P1848" s="21"/>
      <c r="Q1848" s="21"/>
      <c r="R1848" s="21"/>
    </row>
    <row r="1849" spans="1:18" ht="15" customHeight="1" x14ac:dyDescent="0.25">
      <c r="I1849" s="20"/>
      <c r="J1849" s="20"/>
      <c r="L1849" s="21"/>
      <c r="M1849" s="21"/>
      <c r="N1849" s="21"/>
      <c r="O1849" s="21"/>
      <c r="P1849" s="21"/>
      <c r="Q1849" s="21"/>
      <c r="R1849" s="21"/>
    </row>
    <row r="1850" spans="1:18" ht="15" customHeight="1" x14ac:dyDescent="0.25">
      <c r="I1850" s="20"/>
      <c r="J1850" s="20"/>
      <c r="L1850" s="21"/>
      <c r="M1850" s="21"/>
      <c r="N1850" s="21"/>
      <c r="O1850" s="21"/>
      <c r="P1850" s="21"/>
      <c r="Q1850" s="21"/>
      <c r="R1850" s="21"/>
    </row>
    <row r="1851" spans="1:18" ht="15" customHeight="1" x14ac:dyDescent="0.25">
      <c r="I1851" s="20"/>
      <c r="J1851" s="20"/>
      <c r="L1851" s="21"/>
      <c r="M1851" s="21"/>
      <c r="N1851" s="21"/>
      <c r="O1851" s="21"/>
      <c r="P1851" s="21"/>
      <c r="Q1851" s="21"/>
      <c r="R1851" s="21"/>
    </row>
    <row r="1852" spans="1:18" ht="15" customHeight="1" x14ac:dyDescent="0.25">
      <c r="I1852" s="10"/>
      <c r="L1852" s="21"/>
      <c r="M1852" s="21"/>
      <c r="N1852" s="21"/>
      <c r="O1852" s="21"/>
      <c r="P1852" s="21"/>
      <c r="Q1852" s="21"/>
      <c r="R1852" s="21"/>
    </row>
    <row r="1853" spans="1:18" ht="15" customHeight="1" x14ac:dyDescent="0.25">
      <c r="I1853" s="10"/>
      <c r="L1853" s="21"/>
      <c r="M1853" s="21"/>
      <c r="N1853" s="21"/>
      <c r="O1853" s="21"/>
      <c r="P1853" s="21"/>
      <c r="Q1853" s="21"/>
      <c r="R1853" s="21"/>
    </row>
    <row r="1854" spans="1:18" ht="15" customHeight="1" x14ac:dyDescent="0.25">
      <c r="I1854" s="10"/>
      <c r="L1854" s="21"/>
      <c r="M1854" s="21"/>
      <c r="N1854" s="21"/>
      <c r="O1854" s="21"/>
      <c r="P1854" s="21"/>
      <c r="Q1854" s="21"/>
      <c r="R1854" s="21"/>
    </row>
    <row r="1855" spans="1:18" ht="15" customHeight="1" x14ac:dyDescent="0.25">
      <c r="I1855" s="20"/>
      <c r="J1855" s="20"/>
      <c r="L1855" s="21"/>
      <c r="M1855" s="21"/>
      <c r="N1855" s="21"/>
      <c r="O1855" s="21"/>
      <c r="P1855" s="21"/>
      <c r="Q1855" s="21"/>
      <c r="R1855" s="21"/>
    </row>
    <row r="1856" spans="1:18" ht="15" customHeight="1" x14ac:dyDescent="0.25">
      <c r="I1856" s="20"/>
      <c r="J1856" s="20"/>
      <c r="L1856" s="21"/>
      <c r="M1856" s="21"/>
      <c r="N1856" s="21"/>
      <c r="O1856" s="21"/>
      <c r="P1856" s="21"/>
      <c r="Q1856" s="21"/>
      <c r="R1856" s="21"/>
    </row>
    <row r="1857" spans="1:18" ht="15" customHeight="1" x14ac:dyDescent="0.25">
      <c r="I1857" s="20"/>
      <c r="J1857" s="20"/>
      <c r="L1857" s="21"/>
      <c r="M1857" s="21"/>
      <c r="N1857" s="21"/>
      <c r="O1857" s="21"/>
      <c r="P1857" s="21"/>
      <c r="Q1857" s="21"/>
      <c r="R1857" s="21"/>
    </row>
    <row r="1858" spans="1:18" ht="15" customHeight="1" x14ac:dyDescent="0.25">
      <c r="I1858" s="10"/>
      <c r="L1858" s="21"/>
      <c r="M1858" s="21"/>
      <c r="N1858" s="21"/>
      <c r="O1858" s="21"/>
      <c r="P1858" s="21"/>
      <c r="Q1858" s="21"/>
      <c r="R1858" s="21"/>
    </row>
    <row r="1859" spans="1:18" ht="15" customHeight="1" x14ac:dyDescent="0.25">
      <c r="I1859" s="10"/>
      <c r="L1859" s="21"/>
      <c r="M1859" s="21"/>
      <c r="N1859" s="21"/>
      <c r="O1859" s="21"/>
      <c r="P1859" s="21"/>
      <c r="Q1859" s="21"/>
      <c r="R1859" s="21"/>
    </row>
    <row r="1860" spans="1:18" ht="15" customHeight="1" x14ac:dyDescent="0.25">
      <c r="I1860" s="10"/>
      <c r="L1860" s="21"/>
      <c r="M1860" s="21"/>
      <c r="N1860" s="21"/>
      <c r="O1860" s="21"/>
      <c r="P1860" s="21"/>
      <c r="Q1860" s="21"/>
      <c r="R1860" s="21"/>
    </row>
    <row r="1861" spans="1:18" ht="15" customHeight="1" x14ac:dyDescent="0.25">
      <c r="I1861" s="20"/>
      <c r="J1861" s="20"/>
      <c r="L1861" s="21"/>
      <c r="M1861" s="21"/>
      <c r="N1861" s="21"/>
      <c r="O1861" s="21"/>
      <c r="P1861" s="21"/>
      <c r="Q1861" s="21"/>
      <c r="R1861" s="21"/>
    </row>
    <row r="1862" spans="1:18" ht="15" customHeight="1" x14ac:dyDescent="0.25">
      <c r="A1862" s="11" t="s">
        <v>117</v>
      </c>
      <c r="I1862" s="20"/>
      <c r="J1862" s="20"/>
      <c r="L1862" s="21"/>
      <c r="M1862" s="21"/>
      <c r="N1862" s="21"/>
      <c r="O1862" s="21"/>
      <c r="P1862" s="21"/>
      <c r="Q1862" s="21"/>
      <c r="R1862" s="21"/>
    </row>
    <row r="1863" spans="1:18" ht="15" customHeight="1" x14ac:dyDescent="0.25">
      <c r="I1863" s="20"/>
      <c r="J1863" s="20"/>
      <c r="L1863" s="21"/>
      <c r="M1863" s="21"/>
      <c r="N1863" s="21"/>
      <c r="O1863" s="21"/>
      <c r="P1863" s="21"/>
      <c r="Q1863" s="21"/>
      <c r="R1863" s="21"/>
    </row>
    <row r="1864" spans="1:18" ht="15" customHeight="1" x14ac:dyDescent="0.25">
      <c r="I1864" s="10"/>
      <c r="L1864" s="21"/>
      <c r="M1864" s="21"/>
      <c r="N1864" s="21"/>
      <c r="O1864" s="21"/>
      <c r="P1864" s="21"/>
      <c r="Q1864" s="21"/>
      <c r="R1864" s="21"/>
    </row>
    <row r="1865" spans="1:18" ht="15" customHeight="1" x14ac:dyDescent="0.25">
      <c r="I1865" s="10"/>
      <c r="L1865" s="21"/>
      <c r="M1865" s="21"/>
      <c r="N1865" s="21"/>
      <c r="O1865" s="21"/>
      <c r="P1865" s="21"/>
      <c r="Q1865" s="21"/>
      <c r="R1865" s="21"/>
    </row>
    <row r="1866" spans="1:18" ht="15" customHeight="1" x14ac:dyDescent="0.25">
      <c r="I1866" s="10"/>
      <c r="L1866" s="21"/>
      <c r="M1866" s="21"/>
      <c r="N1866" s="21"/>
      <c r="O1866" s="21"/>
      <c r="P1866" s="21"/>
      <c r="Q1866" s="21"/>
      <c r="R1866" s="21"/>
    </row>
    <row r="1867" spans="1:18" ht="15" customHeight="1" x14ac:dyDescent="0.25">
      <c r="I1867" s="20"/>
      <c r="J1867" s="20"/>
      <c r="L1867" s="21"/>
      <c r="M1867" s="21"/>
      <c r="N1867" s="21"/>
      <c r="O1867" s="21"/>
      <c r="P1867" s="21"/>
      <c r="Q1867" s="21"/>
      <c r="R1867" s="21"/>
    </row>
    <row r="1868" spans="1:18" ht="15" customHeight="1" x14ac:dyDescent="0.25">
      <c r="I1868" s="20"/>
      <c r="J1868" s="20"/>
      <c r="L1868" s="21"/>
      <c r="M1868" s="21"/>
      <c r="N1868" s="21"/>
      <c r="O1868" s="21"/>
      <c r="P1868" s="21"/>
      <c r="Q1868" s="21"/>
      <c r="R1868" s="21"/>
    </row>
    <row r="1869" spans="1:18" ht="15" customHeight="1" x14ac:dyDescent="0.25">
      <c r="I1869" s="20"/>
      <c r="J1869" s="20"/>
      <c r="L1869" s="21"/>
      <c r="M1869" s="21"/>
      <c r="N1869" s="21"/>
      <c r="O1869" s="21"/>
      <c r="P1869" s="21"/>
      <c r="Q1869" s="21"/>
      <c r="R1869" s="21"/>
    </row>
    <row r="1870" spans="1:18" ht="15" customHeight="1" x14ac:dyDescent="0.25">
      <c r="I1870" s="10"/>
      <c r="L1870" s="21"/>
      <c r="M1870" s="21"/>
      <c r="N1870" s="21"/>
      <c r="O1870" s="21"/>
      <c r="P1870" s="21"/>
      <c r="Q1870" s="21"/>
      <c r="R1870" s="21"/>
    </row>
    <row r="1871" spans="1:18" ht="15" customHeight="1" x14ac:dyDescent="0.25">
      <c r="I1871" s="10"/>
      <c r="L1871" s="21"/>
      <c r="M1871" s="21"/>
      <c r="N1871" s="21"/>
      <c r="O1871" s="21"/>
      <c r="P1871" s="21"/>
      <c r="Q1871" s="21"/>
      <c r="R1871" s="21"/>
    </row>
    <row r="1872" spans="1:18" ht="15" customHeight="1" x14ac:dyDescent="0.25">
      <c r="I1872" s="10"/>
      <c r="L1872" s="21"/>
      <c r="M1872" s="21"/>
      <c r="N1872" s="21"/>
      <c r="O1872" s="21"/>
      <c r="P1872" s="21"/>
      <c r="Q1872" s="21"/>
      <c r="R1872" s="21"/>
    </row>
    <row r="1873" spans="9:18" ht="15" customHeight="1" x14ac:dyDescent="0.25">
      <c r="I1873" s="20"/>
      <c r="J1873" s="20"/>
      <c r="L1873" s="21"/>
      <c r="M1873" s="21"/>
      <c r="N1873" s="21"/>
      <c r="O1873" s="21"/>
      <c r="P1873" s="21"/>
      <c r="Q1873" s="21"/>
      <c r="R1873" s="21"/>
    </row>
    <row r="1874" spans="9:18" ht="15" customHeight="1" x14ac:dyDescent="0.25">
      <c r="I1874" s="20"/>
      <c r="J1874" s="20"/>
      <c r="L1874" s="21"/>
      <c r="M1874" s="21"/>
      <c r="N1874" s="21"/>
      <c r="O1874" s="21"/>
      <c r="P1874" s="21"/>
      <c r="Q1874" s="21"/>
      <c r="R1874" s="21"/>
    </row>
    <row r="1875" spans="9:18" ht="15" customHeight="1" x14ac:dyDescent="0.25">
      <c r="I1875" s="20"/>
      <c r="J1875" s="20"/>
      <c r="L1875" s="21"/>
      <c r="M1875" s="21"/>
      <c r="N1875" s="21"/>
      <c r="O1875" s="21"/>
      <c r="P1875" s="21"/>
      <c r="Q1875" s="21"/>
      <c r="R1875" s="21"/>
    </row>
    <row r="1876" spans="9:18" ht="15" customHeight="1" x14ac:dyDescent="0.25">
      <c r="I1876" s="10"/>
      <c r="L1876" s="21"/>
      <c r="M1876" s="21"/>
      <c r="N1876" s="21"/>
      <c r="O1876" s="21"/>
      <c r="P1876" s="21"/>
      <c r="Q1876" s="21"/>
      <c r="R1876" s="21"/>
    </row>
    <row r="1877" spans="9:18" ht="15" customHeight="1" x14ac:dyDescent="0.25">
      <c r="I1877" s="10"/>
      <c r="L1877" s="21"/>
      <c r="M1877" s="21"/>
      <c r="N1877" s="21"/>
      <c r="O1877" s="21"/>
      <c r="P1877" s="21"/>
      <c r="Q1877" s="21"/>
      <c r="R1877" s="21"/>
    </row>
    <row r="1878" spans="9:18" ht="15" customHeight="1" x14ac:dyDescent="0.25">
      <c r="I1878" s="10"/>
      <c r="L1878" s="21"/>
      <c r="M1878" s="21"/>
      <c r="N1878" s="21"/>
      <c r="O1878" s="21"/>
      <c r="P1878" s="21"/>
      <c r="Q1878" s="21"/>
      <c r="R1878" s="21"/>
    </row>
    <row r="1879" spans="9:18" ht="15" customHeight="1" x14ac:dyDescent="0.25">
      <c r="I1879" s="20"/>
      <c r="J1879" s="20"/>
      <c r="L1879" s="21"/>
      <c r="M1879" s="21"/>
      <c r="N1879" s="21"/>
      <c r="O1879" s="21"/>
      <c r="P1879" s="21"/>
      <c r="Q1879" s="21"/>
      <c r="R1879" s="21"/>
    </row>
    <row r="1880" spans="9:18" ht="15" customHeight="1" x14ac:dyDescent="0.25">
      <c r="I1880" s="20"/>
      <c r="J1880" s="20"/>
      <c r="L1880" s="21"/>
      <c r="M1880" s="21"/>
      <c r="N1880" s="21"/>
      <c r="O1880" s="21"/>
      <c r="P1880" s="21"/>
      <c r="Q1880" s="21"/>
      <c r="R1880" s="21"/>
    </row>
    <row r="1881" spans="9:18" ht="15" customHeight="1" x14ac:dyDescent="0.25">
      <c r="I1881" s="20"/>
      <c r="J1881" s="20"/>
      <c r="L1881" s="21"/>
      <c r="M1881" s="21"/>
      <c r="N1881" s="21"/>
      <c r="O1881" s="21"/>
      <c r="P1881" s="21"/>
      <c r="Q1881" s="21"/>
      <c r="R1881" s="21"/>
    </row>
  </sheetData>
  <pageMargins left="0.7" right="0.7" top="0.75" bottom="0.75" header="0" footer="0"/>
  <pageSetup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'HUC2 Lists'!$A$2:$A$29</xm:f>
          </x14:formula1>
          <xm:sqref>A8</xm:sqref>
        </x14:dataValidation>
        <x14:dataValidation type="list" allowBlank="1" showInputMessage="1" showErrorMessage="1">
          <x14:formula1>
            <xm:f>'HUC2 Lists'!$B$1:$C$1</xm:f>
          </x14:formula1>
          <xm:sqref>A9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45"/>
  <sheetViews>
    <sheetView zoomScaleNormal="100" workbookViewId="0">
      <selection activeCell="C22" sqref="C22"/>
    </sheetView>
  </sheetViews>
  <sheetFormatPr defaultColWidth="12.625" defaultRowHeight="15" customHeight="1" x14ac:dyDescent="0.25"/>
  <cols>
    <col min="1" max="1" width="38.625" style="11" customWidth="1"/>
    <col min="2" max="2" width="4.125" style="22" customWidth="1"/>
    <col min="3" max="3" width="36.875" style="11" customWidth="1"/>
    <col min="4" max="5" width="5.375" style="11" customWidth="1"/>
    <col min="6" max="6" width="2.625" style="22" customWidth="1"/>
    <col min="7" max="7" width="7.375" style="11" customWidth="1"/>
    <col min="8" max="8" width="5.875" style="11" customWidth="1"/>
    <col min="9" max="9" width="9.875" style="11" customWidth="1"/>
    <col min="10" max="10" width="9.375" style="11" customWidth="1"/>
    <col min="11" max="11" width="12" style="11" customWidth="1"/>
    <col min="12" max="17" width="5.5" style="11" customWidth="1"/>
    <col min="18" max="18" width="4.125" style="11" customWidth="1"/>
    <col min="19" max="16384" width="12.625" style="11"/>
  </cols>
  <sheetData>
    <row r="1" spans="1:18" x14ac:dyDescent="0.25">
      <c r="A1" s="12" t="s">
        <v>1</v>
      </c>
      <c r="B1" s="13"/>
      <c r="C1" s="12" t="s">
        <v>8</v>
      </c>
      <c r="F1" s="13"/>
      <c r="G1" s="12" t="s">
        <v>13</v>
      </c>
    </row>
    <row r="2" spans="1:18" x14ac:dyDescent="0.25">
      <c r="A2" s="12" t="s">
        <v>16</v>
      </c>
      <c r="B2" s="13"/>
      <c r="C2" s="14" t="s">
        <v>9</v>
      </c>
      <c r="D2" s="14" t="s">
        <v>11</v>
      </c>
      <c r="E2" s="14" t="s">
        <v>14</v>
      </c>
      <c r="F2" s="13"/>
      <c r="G2" s="14" t="s">
        <v>11</v>
      </c>
      <c r="H2" s="14" t="s">
        <v>17</v>
      </c>
      <c r="I2" s="14" t="s">
        <v>18</v>
      </c>
      <c r="J2" s="14" t="s">
        <v>19</v>
      </c>
      <c r="K2" s="14" t="s">
        <v>20</v>
      </c>
      <c r="L2" s="14" t="s">
        <v>21</v>
      </c>
      <c r="M2" s="14" t="s">
        <v>22</v>
      </c>
      <c r="N2" s="14" t="s">
        <v>23</v>
      </c>
      <c r="O2" s="14" t="s">
        <v>24</v>
      </c>
      <c r="P2" s="14" t="s">
        <v>25</v>
      </c>
      <c r="Q2" s="14" t="s">
        <v>26</v>
      </c>
      <c r="R2" s="14" t="s">
        <v>27</v>
      </c>
    </row>
    <row r="3" spans="1:18" x14ac:dyDescent="0.25">
      <c r="A3" s="45" t="s">
        <v>269</v>
      </c>
      <c r="B3" s="13"/>
      <c r="C3" s="10" t="s">
        <v>55</v>
      </c>
      <c r="D3" s="10">
        <f>D8+0.5</f>
        <v>6.5</v>
      </c>
      <c r="E3" s="10">
        <v>2</v>
      </c>
      <c r="F3" s="1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x14ac:dyDescent="0.25">
      <c r="B4" s="13"/>
      <c r="C4" s="10" t="s">
        <v>141</v>
      </c>
      <c r="D4" s="10"/>
      <c r="E4" s="10">
        <v>1</v>
      </c>
      <c r="F4" s="13"/>
      <c r="G4" s="10" t="str">
        <f>IF(ISNUMBER(D$4),D$4,"")</f>
        <v/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18" x14ac:dyDescent="0.25">
      <c r="A5" s="12" t="s">
        <v>34</v>
      </c>
      <c r="B5" s="13"/>
      <c r="C5" s="10" t="s">
        <v>140</v>
      </c>
      <c r="D5" s="10"/>
      <c r="E5" s="10">
        <v>1</v>
      </c>
      <c r="F5" s="13"/>
      <c r="G5" s="10" t="str">
        <f>IF(ISNUMBER(D$4),D$4,"")</f>
        <v/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8" x14ac:dyDescent="0.25">
      <c r="A6" s="10" t="s">
        <v>37</v>
      </c>
      <c r="B6" s="13"/>
      <c r="C6" s="10" t="s">
        <v>52</v>
      </c>
      <c r="D6" s="10"/>
      <c r="E6" s="10">
        <v>1</v>
      </c>
      <c r="F6" s="13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x14ac:dyDescent="0.25">
      <c r="A7" s="10"/>
      <c r="B7" s="13"/>
      <c r="C7" s="10"/>
      <c r="D7" s="10"/>
      <c r="E7" s="10"/>
      <c r="F7" s="13"/>
      <c r="G7" s="10" t="str">
        <f>IF(ISNUMBER(D$6),D$6,"")</f>
        <v/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spans="1:18" x14ac:dyDescent="0.25">
      <c r="A8" s="15" t="s">
        <v>30</v>
      </c>
      <c r="B8" s="13"/>
      <c r="C8" s="10" t="s">
        <v>142</v>
      </c>
      <c r="D8" s="10">
        <f>D10+1</f>
        <v>6</v>
      </c>
      <c r="E8" s="10">
        <v>1</v>
      </c>
      <c r="F8" s="13"/>
      <c r="G8" s="10" t="str">
        <f>IF(ISNUMBER(D$6),D$6,"")</f>
        <v/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18" x14ac:dyDescent="0.25">
      <c r="A9" s="16" t="s">
        <v>128</v>
      </c>
      <c r="B9" s="13"/>
      <c r="C9" s="10"/>
      <c r="D9" s="14"/>
      <c r="E9" s="14"/>
      <c r="F9" s="13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18" x14ac:dyDescent="0.25">
      <c r="A10" s="11" t="str">
        <f>VLOOKUP(A8,'HUC2 Lists'!A2:C29,MATCH(A9,'HUC2 Lists'!B1:C1,0)+1,)</f>
        <v>17a, 17b</v>
      </c>
      <c r="B10" s="13"/>
      <c r="C10" s="10" t="s">
        <v>132</v>
      </c>
      <c r="D10" s="10">
        <f>D12+1</f>
        <v>5</v>
      </c>
      <c r="E10" s="10">
        <v>1</v>
      </c>
      <c r="F10" s="13"/>
      <c r="G10" s="10">
        <f>IF(ISNUMBER(D$8),D$8,"")</f>
        <v>6</v>
      </c>
      <c r="H10" s="10" t="s">
        <v>29</v>
      </c>
      <c r="I10" s="28">
        <v>4.5999999999999996</v>
      </c>
      <c r="J10" s="10"/>
      <c r="K10" s="10" t="s">
        <v>137</v>
      </c>
      <c r="L10" s="10">
        <v>21</v>
      </c>
      <c r="M10" s="10"/>
      <c r="N10" s="10"/>
      <c r="O10" s="10"/>
      <c r="P10" s="10"/>
      <c r="Q10" s="10"/>
      <c r="R10" s="10" t="s">
        <v>109</v>
      </c>
    </row>
    <row r="11" spans="1:18" x14ac:dyDescent="0.25">
      <c r="B11" s="13"/>
      <c r="F11" s="13"/>
      <c r="G11" s="10"/>
      <c r="H11" s="10"/>
      <c r="I11" s="28"/>
      <c r="J11" s="10"/>
      <c r="K11" s="10"/>
      <c r="L11" s="10"/>
      <c r="M11" s="10"/>
      <c r="N11" s="10"/>
      <c r="O11" s="10"/>
      <c r="P11" s="10"/>
      <c r="Q11" s="10"/>
      <c r="R11" s="10"/>
    </row>
    <row r="12" spans="1:18" x14ac:dyDescent="0.25">
      <c r="B12" s="13"/>
      <c r="C12" s="10" t="s">
        <v>50</v>
      </c>
      <c r="D12" s="10">
        <f>D16+1</f>
        <v>4</v>
      </c>
      <c r="E12" s="14">
        <v>1</v>
      </c>
      <c r="F12" s="13"/>
      <c r="G12" s="10">
        <f t="shared" ref="G12" si="0">IF(ISNUMBER(D$8),D$8,"")</f>
        <v>6</v>
      </c>
      <c r="H12" s="10" t="s">
        <v>29</v>
      </c>
      <c r="I12" s="28">
        <v>84.97</v>
      </c>
      <c r="J12" s="10"/>
      <c r="K12" s="10" t="s">
        <v>139</v>
      </c>
      <c r="L12" s="10">
        <v>21</v>
      </c>
      <c r="M12" s="10"/>
      <c r="N12" s="10"/>
      <c r="O12" s="10"/>
      <c r="P12" s="10"/>
      <c r="Q12" s="10"/>
      <c r="R12" s="43" t="s">
        <v>138</v>
      </c>
    </row>
    <row r="13" spans="1:18" x14ac:dyDescent="0.25">
      <c r="B13" s="13"/>
      <c r="F13" s="13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8" x14ac:dyDescent="0.25">
      <c r="B14" s="13"/>
      <c r="C14" s="10" t="s">
        <v>56</v>
      </c>
      <c r="D14" s="10">
        <f>D16+0.5</f>
        <v>3.5</v>
      </c>
      <c r="E14" s="10">
        <v>2</v>
      </c>
      <c r="F14" s="13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 x14ac:dyDescent="0.25">
      <c r="B15" s="13"/>
      <c r="F15" s="13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8" x14ac:dyDescent="0.25">
      <c r="B16" s="13"/>
      <c r="C16" s="43" t="s">
        <v>271</v>
      </c>
      <c r="D16" s="10">
        <f>D19+1</f>
        <v>3</v>
      </c>
      <c r="E16" s="10">
        <v>1</v>
      </c>
      <c r="F16" s="13"/>
      <c r="G16" s="10">
        <f t="shared" ref="G16:G21" si="1">IF(ISNUMBER(D$10),D$10,"")</f>
        <v>5</v>
      </c>
      <c r="H16" s="10" t="s">
        <v>33</v>
      </c>
      <c r="I16" s="10">
        <v>36.493460872604288</v>
      </c>
      <c r="J16" s="10">
        <v>394.59124061346881</v>
      </c>
      <c r="K16" s="10"/>
      <c r="L16" s="10"/>
      <c r="M16" s="10"/>
      <c r="N16" s="10"/>
      <c r="O16" s="10"/>
      <c r="P16" s="10"/>
      <c r="Q16" s="10">
        <v>1</v>
      </c>
      <c r="R16" s="10"/>
    </row>
    <row r="17" spans="1:18" x14ac:dyDescent="0.25">
      <c r="B17" s="13"/>
      <c r="C17" s="11" t="str">
        <f ca="1">"(" &amp; ROUND(HLOOKUP($A$8,INDIRECT("'"&amp;$A$9&amp;" Overlaps'"&amp;"!$B$1:$AC$60"),3,FALSE),2) &amp; ", " &amp; ROUND(HLOOKUP($A$8,INDIRECT("'"&amp;$A$9&amp;" Overlaps'"&amp;"!$B$1:$AC$60"),4,FALSE),2) &amp; ", " &amp; ROUND(HLOOKUP($A$8,INDIRECT("'"&amp;$A$9&amp;" Overlaps'"&amp;"!$B$1:$AC$60"),13,FALSE),2) &amp; ", " &amp; ROUND(HLOOKUP($A$8,INDIRECT("'"&amp;$A$9&amp;" Overlaps'"&amp;"!$B$1:$AC$60"),10,FALSE),2) &amp; ", " &amp; ROUND(HLOOKUP($A$8,INDIRECT("'"&amp;$A$9&amp;" Overlaps'"&amp;"!$B$1:$AC$60"),6,FALSE),2) &amp; ", " &amp; ROUND(HLOOKUP($A$8,INDIRECT("'"&amp;$A$9&amp;" Overlaps'"&amp;"!$B$1:$AC$60"),7,FALSE),2) &amp; " %s)"</f>
        <v>(0.1, 0, 9.82, 0.03, 0, 0.41 %s)</v>
      </c>
      <c r="D17" s="10">
        <f>D16-0.4</f>
        <v>2.6</v>
      </c>
      <c r="E17" s="10"/>
      <c r="F17" s="13"/>
      <c r="G17" s="10">
        <f t="shared" si="1"/>
        <v>5</v>
      </c>
      <c r="H17" s="10" t="s">
        <v>29</v>
      </c>
      <c r="I17" s="10">
        <v>36.493460872604288</v>
      </c>
      <c r="J17" s="10" t="s">
        <v>143</v>
      </c>
      <c r="K17" s="10">
        <v>1</v>
      </c>
      <c r="L17" s="10">
        <v>3</v>
      </c>
      <c r="M17" s="10"/>
      <c r="N17" s="10"/>
      <c r="O17" s="10"/>
      <c r="P17" s="10"/>
      <c r="Q17" s="10"/>
      <c r="R17" s="10"/>
    </row>
    <row r="18" spans="1:18" x14ac:dyDescent="0.25">
      <c r="B18" s="13"/>
      <c r="C18" s="10"/>
      <c r="D18" s="23"/>
      <c r="E18" s="10"/>
      <c r="F18" s="13"/>
      <c r="G18" s="10">
        <f t="shared" si="1"/>
        <v>5</v>
      </c>
      <c r="H18" s="10" t="s">
        <v>29</v>
      </c>
      <c r="I18" s="10">
        <v>62.286224857250723</v>
      </c>
      <c r="J18" s="10"/>
      <c r="K18" s="10">
        <v>10</v>
      </c>
      <c r="L18" s="10">
        <v>3</v>
      </c>
      <c r="M18" s="10"/>
      <c r="N18" s="10"/>
      <c r="O18" s="10"/>
      <c r="P18" s="10"/>
      <c r="Q18" s="10"/>
      <c r="R18" s="10"/>
    </row>
    <row r="19" spans="1:18" ht="16.5" customHeight="1" x14ac:dyDescent="0.25">
      <c r="B19" s="13"/>
      <c r="C19" s="17" t="s">
        <v>272</v>
      </c>
      <c r="D19" s="10">
        <f>D22+1</f>
        <v>2</v>
      </c>
      <c r="E19" s="10">
        <v>1</v>
      </c>
      <c r="F19" s="13"/>
      <c r="G19" s="10">
        <f t="shared" si="1"/>
        <v>5</v>
      </c>
      <c r="H19" s="10" t="s">
        <v>29</v>
      </c>
      <c r="I19" s="10">
        <v>119.99999999999997</v>
      </c>
      <c r="J19" s="10" t="s">
        <v>143</v>
      </c>
      <c r="K19" s="10">
        <v>50</v>
      </c>
      <c r="L19" s="10">
        <v>3</v>
      </c>
      <c r="M19" s="10"/>
      <c r="N19" s="10"/>
      <c r="O19" s="10"/>
      <c r="P19" s="10"/>
      <c r="Q19" s="10"/>
      <c r="R19" s="43" t="s">
        <v>265</v>
      </c>
    </row>
    <row r="20" spans="1:18" x14ac:dyDescent="0.25">
      <c r="B20" s="13"/>
      <c r="C20" s="11" t="str">
        <f ca="1">"(" &amp; ROUND(HLOOKUP($A$8,INDIRECT("'"&amp;$A$9&amp;" Overlaps'"&amp;"!$B$1:$AC$60"),38,FALSE),0) &amp; ", " &amp; ROUND(HLOOKUP($A$8,INDIRECT("'"&amp;$A$9&amp;" Overlaps'"&amp;"!$B$1:$AC$60"),8,FALSE),2) &amp; " %: " &amp; ROUND(HLOOKUP($A$8,INDIRECT("'"&amp;$A$9&amp;" Overlaps'"&amp;"!$B$1:$AC$60"),39,FALSE),0) &amp; ", " &amp; ROUND(HLOOKUP($A$8,INDIRECT("'"&amp;$A$9&amp;" Overlaps'"&amp;"!$B$1:$AC$60"),9,FALSE),2) &amp; " %)"</f>
        <v>(4972, 0.16 %: 16686, 0.55 %)</v>
      </c>
      <c r="D20" s="27">
        <f>D19-0.4</f>
        <v>1.6</v>
      </c>
      <c r="F20" s="13"/>
      <c r="G20" s="10">
        <f t="shared" si="1"/>
        <v>5</v>
      </c>
      <c r="H20" s="10" t="s">
        <v>29</v>
      </c>
      <c r="I20" s="10">
        <v>231.19076542208686</v>
      </c>
      <c r="J20" s="10"/>
      <c r="K20" s="10">
        <v>90</v>
      </c>
      <c r="L20" s="10">
        <v>3</v>
      </c>
      <c r="M20" s="10"/>
      <c r="N20" s="10"/>
      <c r="O20" s="10"/>
      <c r="P20" s="10"/>
      <c r="Q20" s="10"/>
      <c r="R20" s="10"/>
    </row>
    <row r="21" spans="1:18" ht="15.75" customHeight="1" x14ac:dyDescent="0.25">
      <c r="A21" s="44" t="s">
        <v>143</v>
      </c>
      <c r="B21" s="18"/>
      <c r="F21" s="13"/>
      <c r="G21" s="10">
        <f t="shared" si="1"/>
        <v>5</v>
      </c>
      <c r="H21" s="10" t="s">
        <v>29</v>
      </c>
      <c r="I21" s="10">
        <v>394.59124061346881</v>
      </c>
      <c r="J21" s="10"/>
      <c r="K21" s="10">
        <v>99</v>
      </c>
      <c r="L21" s="10">
        <v>3</v>
      </c>
      <c r="M21" s="10"/>
      <c r="N21" s="10"/>
      <c r="O21" s="10"/>
      <c r="P21" s="10"/>
      <c r="Q21" s="10"/>
      <c r="R21" s="10"/>
    </row>
    <row r="22" spans="1:18" ht="15.75" customHeight="1" x14ac:dyDescent="0.25">
      <c r="A22" s="12"/>
      <c r="B22" s="13"/>
      <c r="C22" s="17" t="s">
        <v>273</v>
      </c>
      <c r="D22" s="10">
        <f>MAX(D25,D28,D31,D34,D37,D40)+1</f>
        <v>1</v>
      </c>
      <c r="E22" s="10">
        <v>1</v>
      </c>
      <c r="F22" s="13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8" ht="15.75" customHeight="1" x14ac:dyDescent="0.25">
      <c r="A23" s="14"/>
      <c r="B23" s="13"/>
      <c r="C23" s="17" t="str">
        <f ca="1">"(" &amp; ROUND(HLOOKUP($A$8,INDIRECT("'"&amp;$A$9&amp;" Overlaps'"&amp;"!$B$1:$AC$60"),38,FALSE),0) &amp; ", " &amp; ROUND(HLOOKUP($A$8,INDIRECT("'"&amp;$A$9&amp;" Overlaps'"&amp;"!$B$1:$AC$60"),8,FALSE),2) &amp; " %)"</f>
        <v>(4972, 0.16 %)</v>
      </c>
      <c r="D23" s="11">
        <f>D22-0.4</f>
        <v>0.6</v>
      </c>
      <c r="F23" s="13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spans="1:18" ht="15.75" customHeight="1" x14ac:dyDescent="0.25">
      <c r="B24" s="13"/>
      <c r="F24" s="13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ht="15.75" customHeight="1" x14ac:dyDescent="0.25">
      <c r="B25" s="13"/>
      <c r="C25" s="17" t="str">
        <f ca="1">"OR - Cropland (" &amp; ROUND(HLOOKUP($A$8,INDIRECT("'"&amp;$A$9&amp;" Overlaps'"&amp;"!$B$1:$AC$60"),51,FALSE),0) &amp; ", " &amp; ROUND(HLOOKUP($A$8,INDIRECT("'"&amp;$A$9&amp;" Overlaps'"&amp;"!$B$1:$AC$60"),21,FALSE),2) &amp; " %)"</f>
        <v>OR - Cropland (74931, 2.47 %)</v>
      </c>
      <c r="D25" s="24"/>
      <c r="E25" s="10">
        <v>1</v>
      </c>
      <c r="F25" s="18"/>
      <c r="G25" s="10">
        <f>IF(ISNUMBER(D$12),D$12,"")</f>
        <v>4</v>
      </c>
      <c r="H25" s="10" t="s">
        <v>29</v>
      </c>
      <c r="I25" s="19">
        <v>3.3452339133220614</v>
      </c>
      <c r="J25" s="10"/>
      <c r="K25" s="19">
        <v>1</v>
      </c>
      <c r="L25" s="10">
        <v>3</v>
      </c>
      <c r="M25" s="10"/>
      <c r="N25" s="10"/>
      <c r="O25" s="10"/>
      <c r="P25" s="10"/>
      <c r="Q25" s="10"/>
      <c r="R25" s="10"/>
    </row>
    <row r="26" spans="1:18" ht="15.75" customHeight="1" x14ac:dyDescent="0.25">
      <c r="B26" s="13"/>
      <c r="C26" s="14"/>
      <c r="D26" s="14"/>
      <c r="E26" s="14"/>
      <c r="F26" s="13"/>
      <c r="G26" s="10">
        <f t="shared" ref="G26:G31" si="2">IF(ISNUMBER(D$12),D$12,"")</f>
        <v>4</v>
      </c>
      <c r="H26" s="10" t="s">
        <v>29</v>
      </c>
      <c r="I26" s="19">
        <v>5.7095706119146516</v>
      </c>
      <c r="J26" s="10"/>
      <c r="K26" s="19">
        <v>10</v>
      </c>
      <c r="L26" s="10">
        <v>3</v>
      </c>
      <c r="M26" s="10"/>
      <c r="N26" s="10"/>
      <c r="O26" s="10"/>
      <c r="P26" s="10"/>
      <c r="Q26" s="10"/>
      <c r="R26" s="10"/>
    </row>
    <row r="27" spans="1:18" ht="15.75" customHeight="1" x14ac:dyDescent="0.25">
      <c r="B27" s="13"/>
      <c r="F27" s="13"/>
      <c r="G27" s="10">
        <f t="shared" si="2"/>
        <v>4</v>
      </c>
      <c r="H27" s="10" t="s">
        <v>29</v>
      </c>
      <c r="I27" s="19">
        <v>11.000000000000007</v>
      </c>
      <c r="J27" s="10"/>
      <c r="K27" s="19">
        <v>50</v>
      </c>
      <c r="L27" s="10">
        <v>3</v>
      </c>
      <c r="M27" s="10"/>
      <c r="N27" s="10"/>
      <c r="O27" s="10"/>
      <c r="P27" s="10"/>
      <c r="Q27" s="10"/>
      <c r="R27" s="43" t="s">
        <v>265</v>
      </c>
    </row>
    <row r="28" spans="1:18" ht="15.75" customHeight="1" x14ac:dyDescent="0.25">
      <c r="B28" s="13"/>
      <c r="C28" s="17" t="str">
        <f ca="1">"WA - Cropland (" &amp; ROUND(HLOOKUP($A$8,INDIRECT("'"&amp;$A$9&amp;" Overlaps'"&amp;"!$B$1:$AC$60"),51,FALSE),0) &amp; ", " &amp; ROUND(HLOOKUP($A$8,INDIRECT("'"&amp;$A$9&amp;" Overlaps'"&amp;"!$B$1:$AC$60"),21,FALSE),2) &amp; " %)"</f>
        <v>WA - Cropland (74931, 2.47 %)</v>
      </c>
      <c r="D28" s="24"/>
      <c r="E28" s="10">
        <v>1</v>
      </c>
      <c r="F28" s="13"/>
      <c r="G28" s="10">
        <f t="shared" si="2"/>
        <v>4</v>
      </c>
      <c r="H28" s="10" t="s">
        <v>29</v>
      </c>
      <c r="I28" s="19">
        <v>21.192486830357968</v>
      </c>
      <c r="J28" s="10"/>
      <c r="K28" s="19">
        <v>90</v>
      </c>
      <c r="L28" s="10">
        <v>3</v>
      </c>
      <c r="M28" s="10"/>
      <c r="N28" s="10"/>
      <c r="O28" s="10"/>
      <c r="P28" s="10"/>
      <c r="Q28" s="10"/>
      <c r="R28" s="10"/>
    </row>
    <row r="29" spans="1:18" ht="15.75" customHeight="1" x14ac:dyDescent="0.25">
      <c r="B29" s="13"/>
      <c r="F29" s="13"/>
      <c r="G29" s="10">
        <f t="shared" si="2"/>
        <v>4</v>
      </c>
      <c r="H29" s="10" t="s">
        <v>29</v>
      </c>
      <c r="I29" s="19">
        <v>36.170863722901302</v>
      </c>
      <c r="J29" s="10"/>
      <c r="K29" s="19">
        <v>99</v>
      </c>
      <c r="L29" s="10">
        <v>3</v>
      </c>
      <c r="M29" s="10"/>
      <c r="N29" s="10"/>
      <c r="O29" s="10"/>
      <c r="P29" s="10"/>
      <c r="Q29" s="10"/>
      <c r="R29" s="10"/>
    </row>
    <row r="30" spans="1:18" ht="15.75" customHeight="1" x14ac:dyDescent="0.25">
      <c r="B30" s="13"/>
      <c r="F30" s="13"/>
      <c r="G30" s="10">
        <f t="shared" si="2"/>
        <v>4</v>
      </c>
      <c r="H30" s="10" t="s">
        <v>33</v>
      </c>
      <c r="I30" s="19">
        <v>3.3452339133220614</v>
      </c>
      <c r="J30" s="19">
        <v>36.170863722901302</v>
      </c>
      <c r="K30" s="10"/>
      <c r="L30" s="10"/>
      <c r="M30" s="10"/>
      <c r="N30" s="10"/>
      <c r="O30" s="10"/>
      <c r="P30" s="10"/>
      <c r="Q30" s="10">
        <v>1</v>
      </c>
      <c r="R30" s="10"/>
    </row>
    <row r="31" spans="1:18" ht="15.75" customHeight="1" x14ac:dyDescent="0.25">
      <c r="B31" s="13"/>
      <c r="C31" s="17" t="str">
        <f ca="1">"ID - Cropland (" &amp; ROUND(HLOOKUP($A$8,INDIRECT("'"&amp;$A$9&amp;" Overlaps'"&amp;"!$B$1:$AC$60"),51,FALSE),0) &amp; ", " &amp; ROUND(HLOOKUP($A$8,INDIRECT("'"&amp;$A$9&amp;" Overlaps'"&amp;"!$B$1:$AC$60"),21,FALSE),2) &amp; " %)"</f>
        <v>ID - Cropland (74931, 2.47 %)</v>
      </c>
      <c r="D31" s="25"/>
      <c r="E31" s="11">
        <v>1</v>
      </c>
      <c r="F31" s="13"/>
      <c r="G31" s="10">
        <f t="shared" si="2"/>
        <v>4</v>
      </c>
      <c r="H31" s="10" t="s">
        <v>29</v>
      </c>
      <c r="I31" s="10">
        <v>0.96622033213224601</v>
      </c>
      <c r="J31" s="10"/>
      <c r="K31" s="10" t="s">
        <v>144</v>
      </c>
      <c r="L31" s="10">
        <v>3</v>
      </c>
      <c r="M31" s="10"/>
      <c r="N31" s="10"/>
      <c r="O31" s="10"/>
      <c r="P31" s="10"/>
      <c r="Q31" s="10"/>
      <c r="R31" s="10"/>
    </row>
    <row r="32" spans="1:18" ht="15.75" customHeight="1" x14ac:dyDescent="0.25">
      <c r="B32" s="13"/>
      <c r="F32" s="13"/>
      <c r="G32" s="10"/>
      <c r="H32" s="10"/>
      <c r="I32" s="10"/>
      <c r="J32" s="43" t="s">
        <v>143</v>
      </c>
      <c r="K32" s="10"/>
      <c r="L32" s="10"/>
      <c r="M32" s="10"/>
      <c r="N32" s="10"/>
      <c r="O32" s="10"/>
      <c r="P32" s="10"/>
      <c r="Q32" s="10"/>
      <c r="R32" s="10"/>
    </row>
    <row r="33" spans="1:18" ht="15.75" customHeight="1" x14ac:dyDescent="0.25">
      <c r="B33" s="13"/>
      <c r="F33" s="13"/>
      <c r="G33" s="10">
        <f>D16+0.75</f>
        <v>3.75</v>
      </c>
      <c r="H33" s="10" t="s">
        <v>33</v>
      </c>
      <c r="I33" s="10"/>
      <c r="J33" s="10"/>
      <c r="K33" s="10"/>
      <c r="L33" s="10"/>
      <c r="M33" s="10"/>
      <c r="N33" s="10"/>
      <c r="O33" s="10" t="s">
        <v>53</v>
      </c>
      <c r="P33" s="10">
        <v>2</v>
      </c>
      <c r="Q33" s="10">
        <v>1</v>
      </c>
      <c r="R33" s="10" t="s">
        <v>54</v>
      </c>
    </row>
    <row r="34" spans="1:18" ht="15.75" customHeight="1" x14ac:dyDescent="0.25">
      <c r="B34" s="13"/>
      <c r="C34" s="17" t="str">
        <f ca="1">"ID - Potato (" &amp; ROUND(HLOOKUP($A$8,INDIRECT("'"&amp;$A$9&amp;" Overlaps'"&amp;"!$B$1:$AC$60"),38,FALSE),0) &amp; ", " &amp; ROUND(HLOOKUP($A$8,INDIRECT("'"&amp;$A$9&amp;" Overlaps'"&amp;"!$B$1:$AC$60"),8,FALSE),2) &amp; " %)"</f>
        <v>ID - Potato (4972, 0.16 %)</v>
      </c>
      <c r="D34" s="26"/>
      <c r="E34" s="11">
        <v>1</v>
      </c>
      <c r="F34" s="13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1:18" ht="15.75" customHeight="1" x14ac:dyDescent="0.25">
      <c r="B35" s="13"/>
      <c r="F35" s="13"/>
      <c r="G35" s="10">
        <f>IF(ISNUMBER(D$16),D$16-0.1,"")</f>
        <v>2.9</v>
      </c>
      <c r="H35" s="10" t="s">
        <v>29</v>
      </c>
      <c r="I35" s="10">
        <v>5.6060348776837801</v>
      </c>
      <c r="J35" s="10"/>
      <c r="K35" s="10"/>
      <c r="L35" s="10">
        <v>21</v>
      </c>
      <c r="M35" s="10">
        <v>0.75</v>
      </c>
      <c r="N35" s="10" t="s">
        <v>133</v>
      </c>
      <c r="O35" s="10"/>
      <c r="P35" s="10"/>
      <c r="Q35" s="10"/>
      <c r="R35" s="43" t="s">
        <v>175</v>
      </c>
    </row>
    <row r="36" spans="1:18" ht="15.75" customHeight="1" x14ac:dyDescent="0.25">
      <c r="B36" s="13"/>
      <c r="F36" s="13"/>
      <c r="G36" s="10">
        <f t="shared" ref="G36:G54" si="3">IF(ISNUMBER(D$16),D$16-0.1,"")</f>
        <v>2.9</v>
      </c>
      <c r="H36" s="10" t="s">
        <v>29</v>
      </c>
      <c r="I36" s="10">
        <v>5.6060348776837801</v>
      </c>
      <c r="J36" s="10"/>
      <c r="K36" s="10"/>
      <c r="L36" s="10">
        <v>21</v>
      </c>
      <c r="M36" s="10">
        <v>0.75</v>
      </c>
      <c r="N36" s="10" t="s">
        <v>133</v>
      </c>
      <c r="O36" s="10"/>
      <c r="P36" s="10"/>
      <c r="Q36" s="10"/>
      <c r="R36" s="43" t="s">
        <v>175</v>
      </c>
    </row>
    <row r="37" spans="1:18" ht="15.75" customHeight="1" x14ac:dyDescent="0.25">
      <c r="B37" s="13"/>
      <c r="C37" s="17" t="str">
        <f ca="1">"CA - Nursery (" &amp; ROUND(HLOOKUP($A$8,INDIRECT("'"&amp;$A$9&amp;" Overlaps'"&amp;"!$B$1:$AC$60"),47,FALSE),0) &amp; ", " &amp; ROUND(HLOOKUP($A$8,INDIRECT("'"&amp;$A$9&amp;" Overlaps'"&amp;"!$B$1:$AC$60"),17,FALSE),2) &amp; " %)"</f>
        <v>CA - Nursery (1775, 0.06 %)</v>
      </c>
      <c r="D37" s="26"/>
      <c r="E37" s="11">
        <v>1</v>
      </c>
      <c r="F37" s="13"/>
      <c r="G37" s="10">
        <f t="shared" si="3"/>
        <v>2.9</v>
      </c>
      <c r="H37" s="10" t="s">
        <v>29</v>
      </c>
      <c r="I37" s="10">
        <v>6.0672510154842252</v>
      </c>
      <c r="J37" s="10"/>
      <c r="K37" s="10"/>
      <c r="L37" s="10">
        <v>21</v>
      </c>
      <c r="M37" s="10">
        <v>0.75</v>
      </c>
      <c r="N37" s="10" t="s">
        <v>133</v>
      </c>
      <c r="O37" s="10"/>
      <c r="P37" s="10"/>
      <c r="Q37" s="10"/>
      <c r="R37" s="43" t="s">
        <v>175</v>
      </c>
    </row>
    <row r="38" spans="1:18" ht="15.75" customHeight="1" x14ac:dyDescent="0.25">
      <c r="B38" s="13"/>
      <c r="F38" s="13"/>
      <c r="G38" s="10">
        <f t="shared" si="3"/>
        <v>2.9</v>
      </c>
      <c r="H38" s="10" t="s">
        <v>29</v>
      </c>
      <c r="I38" s="10">
        <v>11.562446935222793</v>
      </c>
      <c r="J38" s="10"/>
      <c r="K38" s="10"/>
      <c r="L38" s="10">
        <v>21</v>
      </c>
      <c r="M38" s="10">
        <v>0.75</v>
      </c>
      <c r="N38" s="10" t="s">
        <v>133</v>
      </c>
      <c r="O38" s="10"/>
      <c r="P38" s="10"/>
      <c r="Q38" s="10"/>
      <c r="R38" s="43" t="s">
        <v>175</v>
      </c>
    </row>
    <row r="39" spans="1:18" ht="15.75" customHeight="1" x14ac:dyDescent="0.25">
      <c r="B39" s="13"/>
      <c r="F39" s="13"/>
      <c r="G39" s="10">
        <f t="shared" si="3"/>
        <v>2.9</v>
      </c>
      <c r="H39" s="10" t="s">
        <v>29</v>
      </c>
      <c r="I39" s="10">
        <v>11.562446935222793</v>
      </c>
      <c r="J39" s="10"/>
      <c r="K39" s="10"/>
      <c r="L39" s="10">
        <v>21</v>
      </c>
      <c r="M39" s="10">
        <v>0.75</v>
      </c>
      <c r="N39" s="10" t="s">
        <v>133</v>
      </c>
      <c r="O39" s="10"/>
      <c r="P39" s="10"/>
      <c r="Q39" s="10"/>
      <c r="R39" s="43" t="s">
        <v>175</v>
      </c>
    </row>
    <row r="40" spans="1:18" ht="15.75" customHeight="1" x14ac:dyDescent="0.25">
      <c r="B40" s="13"/>
      <c r="C40" s="17" t="str">
        <f ca="1">"Nursery (" &amp; ROUND(HLOOKUP($A$8,INDIRECT("'"&amp;$A$9&amp;" Overlaps'"&amp;"!$B$1:$AC$60"),47,FALSE),0) &amp; ", " &amp; ROUND(HLOOKUP($A$8,INDIRECT("'"&amp;$A$9&amp;" Overlaps'"&amp;"!$B$1:$AC$60"),17,FALSE),2) &amp; " %)"</f>
        <v>Nursery (1775, 0.06 %)</v>
      </c>
      <c r="D40" s="10"/>
      <c r="E40" s="10"/>
      <c r="F40" s="13"/>
      <c r="G40" s="10">
        <f t="shared" si="3"/>
        <v>2.9</v>
      </c>
      <c r="H40" s="10" t="s">
        <v>29</v>
      </c>
      <c r="I40" s="10">
        <v>12.804263506703723</v>
      </c>
      <c r="J40" s="10"/>
      <c r="K40" s="10"/>
      <c r="L40" s="10">
        <v>21</v>
      </c>
      <c r="M40" s="10">
        <v>0.75</v>
      </c>
      <c r="N40" s="10" t="s">
        <v>133</v>
      </c>
      <c r="O40" s="10"/>
      <c r="P40" s="10"/>
      <c r="Q40" s="10"/>
      <c r="R40" s="43" t="s">
        <v>175</v>
      </c>
    </row>
    <row r="41" spans="1:18" ht="16.5" customHeight="1" x14ac:dyDescent="0.25">
      <c r="B41" s="13"/>
      <c r="F41" s="13"/>
      <c r="G41" s="10">
        <f t="shared" si="3"/>
        <v>2.9</v>
      </c>
      <c r="H41" s="10" t="s">
        <v>29</v>
      </c>
      <c r="I41" s="10">
        <v>15.060335338851052</v>
      </c>
      <c r="J41" s="10"/>
      <c r="K41" s="10"/>
      <c r="L41" s="10">
        <v>21</v>
      </c>
      <c r="M41" s="10">
        <v>0.75</v>
      </c>
      <c r="N41" s="10" t="s">
        <v>133</v>
      </c>
      <c r="O41" s="10"/>
      <c r="P41" s="10"/>
      <c r="Q41" s="10"/>
      <c r="R41" s="43" t="s">
        <v>175</v>
      </c>
    </row>
    <row r="42" spans="1:18" ht="15.75" customHeight="1" x14ac:dyDescent="0.25">
      <c r="B42" s="13"/>
      <c r="F42" s="13"/>
      <c r="G42" s="10">
        <f t="shared" si="3"/>
        <v>2.9</v>
      </c>
      <c r="H42" s="10" t="s">
        <v>29</v>
      </c>
      <c r="I42" s="10">
        <v>15.060335338851052</v>
      </c>
      <c r="J42" s="10"/>
      <c r="K42" s="10"/>
      <c r="L42" s="10">
        <v>21</v>
      </c>
      <c r="M42" s="10">
        <v>0.75</v>
      </c>
      <c r="N42" s="10" t="s">
        <v>133</v>
      </c>
      <c r="O42" s="10"/>
      <c r="P42" s="10"/>
      <c r="Q42" s="10"/>
      <c r="R42" s="43" t="s">
        <v>175</v>
      </c>
    </row>
    <row r="43" spans="1:18" ht="15.75" customHeight="1" x14ac:dyDescent="0.25">
      <c r="B43" s="13"/>
      <c r="C43" s="11" t="str">
        <f ca="1">$A$9&amp;" ("&amp;ROUND(HLOOKUP($A$8,INDIRECT("'"&amp;$A$9&amp;" Overlaps'"&amp;"!$B$1:$AC$60"),2,FALSE),0) &amp;" Acres, "&amp;$A$10&amp;")"</f>
        <v>Range (3035230 Acres, 17a, 17b)</v>
      </c>
      <c r="D43" s="11">
        <v>0.5</v>
      </c>
      <c r="E43" s="11">
        <v>3</v>
      </c>
      <c r="F43" s="13"/>
      <c r="G43" s="10">
        <f t="shared" si="3"/>
        <v>2.9</v>
      </c>
      <c r="H43" s="10" t="s">
        <v>29</v>
      </c>
      <c r="I43" s="10">
        <v>15.719695812845492</v>
      </c>
      <c r="J43" s="10"/>
      <c r="K43" s="10"/>
      <c r="L43" s="10">
        <v>21</v>
      </c>
      <c r="M43" s="10">
        <v>0.75</v>
      </c>
      <c r="N43" s="10" t="s">
        <v>133</v>
      </c>
      <c r="O43" s="10"/>
      <c r="P43" s="10"/>
      <c r="Q43" s="10"/>
      <c r="R43" s="43" t="s">
        <v>175</v>
      </c>
    </row>
    <row r="44" spans="1:18" ht="15.75" customHeight="1" x14ac:dyDescent="0.25">
      <c r="A44" s="11" t="s">
        <v>114</v>
      </c>
      <c r="B44" s="13"/>
      <c r="F44" s="13"/>
      <c r="G44" s="10">
        <f t="shared" si="3"/>
        <v>2.9</v>
      </c>
      <c r="H44" s="10" t="s">
        <v>29</v>
      </c>
      <c r="I44" s="10">
        <v>15.743334453165559</v>
      </c>
      <c r="J44" s="10"/>
      <c r="K44" s="10"/>
      <c r="L44" s="10">
        <v>21</v>
      </c>
      <c r="M44" s="10">
        <v>0.75</v>
      </c>
      <c r="N44" s="10" t="s">
        <v>133</v>
      </c>
      <c r="O44" s="10"/>
      <c r="P44" s="10"/>
      <c r="Q44" s="10"/>
      <c r="R44" s="43" t="s">
        <v>175</v>
      </c>
    </row>
    <row r="45" spans="1:18" ht="15.75" customHeight="1" x14ac:dyDescent="0.25">
      <c r="B45" s="13"/>
      <c r="F45" s="13"/>
      <c r="G45" s="10">
        <f t="shared" si="3"/>
        <v>2.9</v>
      </c>
      <c r="H45" s="10" t="s">
        <v>29</v>
      </c>
      <c r="I45" s="11">
        <v>15.776428549613659</v>
      </c>
      <c r="L45" s="11">
        <v>21</v>
      </c>
      <c r="M45" s="11">
        <v>0.75</v>
      </c>
      <c r="N45" s="10" t="s">
        <v>133</v>
      </c>
      <c r="R45" s="43" t="s">
        <v>175</v>
      </c>
    </row>
    <row r="46" spans="1:18" ht="15.75" customHeight="1" x14ac:dyDescent="0.25">
      <c r="B46" s="13"/>
      <c r="F46" s="13"/>
      <c r="G46" s="10">
        <f t="shared" si="3"/>
        <v>2.9</v>
      </c>
      <c r="H46" s="10" t="s">
        <v>29</v>
      </c>
      <c r="I46" s="10">
        <v>15.776428549613659</v>
      </c>
      <c r="L46" s="11">
        <v>21</v>
      </c>
      <c r="M46" s="11">
        <v>0.75</v>
      </c>
      <c r="N46" s="10" t="s">
        <v>133</v>
      </c>
      <c r="R46" s="43" t="s">
        <v>175</v>
      </c>
    </row>
    <row r="47" spans="1:18" ht="15.75" customHeight="1" x14ac:dyDescent="0.25">
      <c r="B47" s="13"/>
      <c r="F47" s="13"/>
      <c r="G47" s="10">
        <f t="shared" si="3"/>
        <v>2.9</v>
      </c>
      <c r="H47" s="10" t="s">
        <v>29</v>
      </c>
      <c r="I47" s="10">
        <v>16.143090126133831</v>
      </c>
      <c r="L47" s="11">
        <v>21</v>
      </c>
      <c r="M47" s="11">
        <v>0.75</v>
      </c>
      <c r="N47" s="10" t="s">
        <v>133</v>
      </c>
      <c r="R47" s="43" t="s">
        <v>175</v>
      </c>
    </row>
    <row r="48" spans="1:18" ht="15.75" customHeight="1" x14ac:dyDescent="0.25">
      <c r="B48" s="13"/>
      <c r="F48" s="13"/>
      <c r="G48" s="10">
        <f t="shared" si="3"/>
        <v>2.9</v>
      </c>
      <c r="H48" s="10" t="s">
        <v>29</v>
      </c>
      <c r="I48" s="10">
        <v>16.143090126133831</v>
      </c>
      <c r="L48" s="11">
        <v>21</v>
      </c>
      <c r="M48" s="11">
        <v>0.75</v>
      </c>
      <c r="N48" s="10" t="s">
        <v>133</v>
      </c>
      <c r="R48" s="43" t="s">
        <v>175</v>
      </c>
    </row>
    <row r="49" spans="2:18" ht="15.75" customHeight="1" x14ac:dyDescent="0.25">
      <c r="B49" s="13"/>
      <c r="F49" s="13"/>
      <c r="G49" s="10">
        <f t="shared" si="3"/>
        <v>2.9</v>
      </c>
      <c r="H49" s="10" t="s">
        <v>29</v>
      </c>
      <c r="I49" s="10">
        <v>16.458797300186298</v>
      </c>
      <c r="L49" s="11">
        <v>21</v>
      </c>
      <c r="M49" s="11">
        <v>0.75</v>
      </c>
      <c r="N49" s="10" t="s">
        <v>133</v>
      </c>
      <c r="R49" s="43" t="s">
        <v>175</v>
      </c>
    </row>
    <row r="50" spans="2:18" ht="15.75" customHeight="1" x14ac:dyDescent="0.25">
      <c r="B50" s="13"/>
      <c r="C50" s="44" t="s">
        <v>143</v>
      </c>
      <c r="F50" s="13"/>
      <c r="G50" s="10">
        <f t="shared" si="3"/>
        <v>2.9</v>
      </c>
      <c r="H50" s="10" t="s">
        <v>29</v>
      </c>
      <c r="I50" s="10">
        <v>18.27266896741288</v>
      </c>
      <c r="L50" s="11">
        <v>21</v>
      </c>
      <c r="M50" s="11">
        <v>0.75</v>
      </c>
      <c r="N50" s="10" t="s">
        <v>133</v>
      </c>
      <c r="R50" s="43" t="s">
        <v>175</v>
      </c>
    </row>
    <row r="51" spans="2:18" ht="15.75" customHeight="1" x14ac:dyDescent="0.25">
      <c r="B51" s="13"/>
      <c r="F51" s="13"/>
      <c r="G51" s="10">
        <f t="shared" si="3"/>
        <v>2.9</v>
      </c>
      <c r="H51" s="10" t="s">
        <v>29</v>
      </c>
      <c r="I51" s="10">
        <v>18.280548514186236</v>
      </c>
      <c r="L51" s="11">
        <v>21</v>
      </c>
      <c r="M51" s="11">
        <v>0.75</v>
      </c>
      <c r="N51" s="10" t="s">
        <v>133</v>
      </c>
      <c r="R51" s="43" t="s">
        <v>175</v>
      </c>
    </row>
    <row r="52" spans="2:18" ht="15.75" customHeight="1" x14ac:dyDescent="0.25">
      <c r="B52" s="13"/>
      <c r="F52" s="13"/>
      <c r="G52" s="10">
        <f t="shared" si="3"/>
        <v>2.9</v>
      </c>
      <c r="H52" s="10" t="s">
        <v>29</v>
      </c>
      <c r="I52" s="10">
        <v>18.381406712885195</v>
      </c>
      <c r="L52" s="11">
        <v>21</v>
      </c>
      <c r="M52" s="11">
        <v>0.75</v>
      </c>
      <c r="N52" s="10" t="s">
        <v>133</v>
      </c>
      <c r="R52" s="43" t="s">
        <v>175</v>
      </c>
    </row>
    <row r="53" spans="2:18" ht="15.75" customHeight="1" x14ac:dyDescent="0.25">
      <c r="B53" s="13"/>
      <c r="F53" s="13"/>
      <c r="G53" s="10">
        <f t="shared" si="3"/>
        <v>2.9</v>
      </c>
      <c r="H53" s="10" t="s">
        <v>29</v>
      </c>
      <c r="I53" s="10">
        <v>18.381406712885195</v>
      </c>
      <c r="L53" s="11">
        <v>21</v>
      </c>
      <c r="M53" s="11">
        <v>0.75</v>
      </c>
      <c r="N53" s="10" t="s">
        <v>133</v>
      </c>
      <c r="R53" s="43" t="s">
        <v>175</v>
      </c>
    </row>
    <row r="54" spans="2:18" ht="15.75" customHeight="1" x14ac:dyDescent="0.25">
      <c r="B54" s="13"/>
      <c r="F54" s="13"/>
      <c r="G54" s="10">
        <f t="shared" si="3"/>
        <v>2.9</v>
      </c>
      <c r="H54" s="10" t="s">
        <v>29</v>
      </c>
      <c r="I54" s="10">
        <v>18.396115200195464</v>
      </c>
      <c r="L54" s="11">
        <v>21</v>
      </c>
      <c r="M54" s="11">
        <v>0.75</v>
      </c>
      <c r="N54" s="10" t="s">
        <v>133</v>
      </c>
      <c r="R54" s="43" t="s">
        <v>175</v>
      </c>
    </row>
    <row r="55" spans="2:18" ht="15.75" customHeight="1" x14ac:dyDescent="0.25">
      <c r="B55" s="13"/>
      <c r="F55" s="13"/>
      <c r="G55" s="10">
        <f>IF(ISNUMBER(D$16),D$16,"")</f>
        <v>3</v>
      </c>
      <c r="H55" s="10" t="s">
        <v>29</v>
      </c>
      <c r="I55" s="10">
        <v>1.653780288916715</v>
      </c>
      <c r="K55" s="44" t="s">
        <v>143</v>
      </c>
      <c r="L55" s="11">
        <v>21</v>
      </c>
      <c r="M55" s="11">
        <v>0.75</v>
      </c>
      <c r="N55" s="10" t="s">
        <v>133</v>
      </c>
      <c r="Q55" s="44"/>
      <c r="R55" s="43" t="s">
        <v>176</v>
      </c>
    </row>
    <row r="56" spans="2:18" ht="15.75" customHeight="1" x14ac:dyDescent="0.25">
      <c r="B56" s="13"/>
      <c r="F56" s="13"/>
      <c r="G56" s="10">
        <f t="shared" ref="G56:G74" si="4">IF(ISNUMBER(D$16),D$16,"")</f>
        <v>3</v>
      </c>
      <c r="H56" s="10" t="s">
        <v>29</v>
      </c>
      <c r="I56" s="10">
        <v>1.653780288916715</v>
      </c>
      <c r="L56" s="11">
        <v>21</v>
      </c>
      <c r="M56" s="11">
        <v>0.75</v>
      </c>
      <c r="N56" s="10" t="s">
        <v>133</v>
      </c>
      <c r="R56" s="43" t="s">
        <v>176</v>
      </c>
    </row>
    <row r="57" spans="2:18" ht="15.75" customHeight="1" x14ac:dyDescent="0.25">
      <c r="B57" s="13"/>
      <c r="F57" s="13"/>
      <c r="G57" s="10">
        <f t="shared" si="4"/>
        <v>3</v>
      </c>
      <c r="H57" s="10" t="s">
        <v>29</v>
      </c>
      <c r="I57" s="10">
        <v>1.7898390495678462</v>
      </c>
      <c r="L57" s="11">
        <v>21</v>
      </c>
      <c r="M57" s="11">
        <v>0.75</v>
      </c>
      <c r="N57" s="10" t="s">
        <v>133</v>
      </c>
      <c r="R57" s="43" t="s">
        <v>176</v>
      </c>
    </row>
    <row r="58" spans="2:18" ht="15.75" customHeight="1" x14ac:dyDescent="0.25">
      <c r="B58" s="13"/>
      <c r="F58" s="13"/>
      <c r="G58" s="10">
        <f t="shared" si="4"/>
        <v>3</v>
      </c>
      <c r="H58" s="10" t="s">
        <v>29</v>
      </c>
      <c r="I58" s="10">
        <v>3.4109218458907238</v>
      </c>
      <c r="L58" s="11">
        <v>21</v>
      </c>
      <c r="M58" s="11">
        <v>0.75</v>
      </c>
      <c r="N58" s="10" t="s">
        <v>133</v>
      </c>
      <c r="R58" s="43" t="s">
        <v>176</v>
      </c>
    </row>
    <row r="59" spans="2:18" ht="15.75" customHeight="1" x14ac:dyDescent="0.25">
      <c r="B59" s="13"/>
      <c r="F59" s="13"/>
      <c r="G59" s="10">
        <f t="shared" si="4"/>
        <v>3</v>
      </c>
      <c r="H59" s="10" t="s">
        <v>29</v>
      </c>
      <c r="I59" s="10">
        <v>3.4109218458907238</v>
      </c>
      <c r="L59" s="11">
        <v>21</v>
      </c>
      <c r="M59" s="11">
        <v>0.75</v>
      </c>
      <c r="N59" s="10" t="s">
        <v>133</v>
      </c>
      <c r="R59" s="43" t="s">
        <v>176</v>
      </c>
    </row>
    <row r="60" spans="2:18" ht="15.75" customHeight="1" x14ac:dyDescent="0.25">
      <c r="B60" s="13"/>
      <c r="F60" s="13"/>
      <c r="G60" s="10">
        <f t="shared" si="4"/>
        <v>3</v>
      </c>
      <c r="H60" s="10" t="s">
        <v>29</v>
      </c>
      <c r="I60" s="10">
        <v>3.7772577344775979</v>
      </c>
      <c r="L60" s="11">
        <v>21</v>
      </c>
      <c r="M60" s="11">
        <v>0.75</v>
      </c>
      <c r="N60" s="10" t="s">
        <v>133</v>
      </c>
      <c r="R60" s="43" t="s">
        <v>176</v>
      </c>
    </row>
    <row r="61" spans="2:18" ht="15.75" customHeight="1" x14ac:dyDescent="0.25">
      <c r="B61" s="13"/>
      <c r="F61" s="13"/>
      <c r="G61" s="10">
        <f t="shared" si="4"/>
        <v>3</v>
      </c>
      <c r="H61" s="10" t="s">
        <v>29</v>
      </c>
      <c r="I61" s="20">
        <v>4.4427989249610604</v>
      </c>
      <c r="J61" s="20"/>
      <c r="L61" s="11">
        <v>21</v>
      </c>
      <c r="M61" s="11">
        <v>0.75</v>
      </c>
      <c r="N61" s="10" t="s">
        <v>133</v>
      </c>
      <c r="R61" s="43" t="s">
        <v>176</v>
      </c>
    </row>
    <row r="62" spans="2:18" ht="15.75" customHeight="1" x14ac:dyDescent="0.25">
      <c r="B62" s="13"/>
      <c r="F62" s="13"/>
      <c r="G62" s="10">
        <f t="shared" si="4"/>
        <v>3</v>
      </c>
      <c r="H62" s="10" t="s">
        <v>29</v>
      </c>
      <c r="I62" s="20">
        <v>4.4427989249610604</v>
      </c>
      <c r="J62" s="20"/>
      <c r="L62" s="11">
        <v>21</v>
      </c>
      <c r="M62" s="11">
        <v>0.75</v>
      </c>
      <c r="N62" s="10" t="s">
        <v>133</v>
      </c>
      <c r="R62" s="43" t="s">
        <v>176</v>
      </c>
    </row>
    <row r="63" spans="2:18" ht="15.75" customHeight="1" x14ac:dyDescent="0.25">
      <c r="B63" s="13"/>
      <c r="F63" s="13"/>
      <c r="G63" s="10">
        <f t="shared" si="4"/>
        <v>3</v>
      </c>
      <c r="H63" s="10" t="s">
        <v>29</v>
      </c>
      <c r="I63" s="20">
        <v>4.63731026478942</v>
      </c>
      <c r="J63" s="20"/>
      <c r="K63" s="44" t="s">
        <v>143</v>
      </c>
      <c r="L63" s="11">
        <v>21</v>
      </c>
      <c r="M63" s="11">
        <v>0.75</v>
      </c>
      <c r="N63" s="10" t="s">
        <v>133</v>
      </c>
      <c r="P63" s="44"/>
      <c r="R63" s="43" t="s">
        <v>176</v>
      </c>
    </row>
    <row r="64" spans="2:18" ht="15.75" customHeight="1" x14ac:dyDescent="0.25">
      <c r="B64" s="13"/>
      <c r="F64" s="13"/>
      <c r="G64" s="10">
        <f t="shared" si="4"/>
        <v>3</v>
      </c>
      <c r="H64" s="10" t="s">
        <v>29</v>
      </c>
      <c r="I64" s="20">
        <v>4.64428366368384</v>
      </c>
      <c r="J64" s="20"/>
      <c r="L64" s="11">
        <v>21</v>
      </c>
      <c r="M64" s="11">
        <v>0.75</v>
      </c>
      <c r="N64" s="10" t="s">
        <v>133</v>
      </c>
      <c r="R64" s="43" t="s">
        <v>176</v>
      </c>
    </row>
    <row r="65" spans="2:18" ht="15.75" customHeight="1" x14ac:dyDescent="0.25">
      <c r="B65" s="13"/>
      <c r="F65" s="13"/>
      <c r="G65" s="10">
        <f t="shared" si="4"/>
        <v>3</v>
      </c>
      <c r="H65" s="10" t="s">
        <v>29</v>
      </c>
      <c r="I65" s="20">
        <v>4.6540464221360294</v>
      </c>
      <c r="J65" s="20"/>
      <c r="L65" s="11">
        <v>21</v>
      </c>
      <c r="M65" s="11">
        <v>0.75</v>
      </c>
      <c r="N65" s="10" t="s">
        <v>133</v>
      </c>
      <c r="R65" s="43" t="s">
        <v>176</v>
      </c>
    </row>
    <row r="66" spans="2:18" ht="15.75" customHeight="1" x14ac:dyDescent="0.25">
      <c r="B66" s="13"/>
      <c r="F66" s="13"/>
      <c r="G66" s="10">
        <f t="shared" si="4"/>
        <v>3</v>
      </c>
      <c r="H66" s="10" t="s">
        <v>29</v>
      </c>
      <c r="I66" s="20">
        <v>4.6540464221360294</v>
      </c>
      <c r="J66" s="20"/>
      <c r="L66" s="11">
        <v>21</v>
      </c>
      <c r="M66" s="11">
        <v>0.75</v>
      </c>
      <c r="N66" s="10" t="s">
        <v>133</v>
      </c>
      <c r="R66" s="43" t="s">
        <v>176</v>
      </c>
    </row>
    <row r="67" spans="2:18" ht="15.75" customHeight="1" x14ac:dyDescent="0.25">
      <c r="B67" s="13"/>
      <c r="F67" s="13"/>
      <c r="G67" s="10">
        <f t="shared" si="4"/>
        <v>3</v>
      </c>
      <c r="H67" s="10" t="s">
        <v>29</v>
      </c>
      <c r="I67" s="20">
        <v>4.7622115872094799</v>
      </c>
      <c r="J67" s="20"/>
      <c r="L67" s="11">
        <v>21</v>
      </c>
      <c r="M67" s="11">
        <v>0.75</v>
      </c>
      <c r="N67" s="10" t="s">
        <v>133</v>
      </c>
      <c r="R67" s="43" t="s">
        <v>176</v>
      </c>
    </row>
    <row r="68" spans="2:18" ht="15.75" customHeight="1" x14ac:dyDescent="0.25">
      <c r="B68" s="13"/>
      <c r="F68" s="13"/>
      <c r="G68" s="10">
        <f t="shared" si="4"/>
        <v>3</v>
      </c>
      <c r="H68" s="10" t="s">
        <v>29</v>
      </c>
      <c r="I68" s="20">
        <v>4.7622115872094799</v>
      </c>
      <c r="J68" s="20"/>
      <c r="L68" s="11">
        <v>21</v>
      </c>
      <c r="M68" s="11">
        <v>0.75</v>
      </c>
      <c r="N68" s="10" t="s">
        <v>133</v>
      </c>
      <c r="R68" s="43" t="s">
        <v>176</v>
      </c>
    </row>
    <row r="69" spans="2:18" ht="15.75" customHeight="1" x14ac:dyDescent="0.25">
      <c r="B69" s="13"/>
      <c r="F69" s="13"/>
      <c r="G69" s="10">
        <f t="shared" si="4"/>
        <v>3</v>
      </c>
      <c r="H69" s="10" t="s">
        <v>29</v>
      </c>
      <c r="I69" s="20">
        <v>4.8553452035549576</v>
      </c>
      <c r="J69" s="20"/>
      <c r="L69" s="11">
        <v>21</v>
      </c>
      <c r="M69" s="11">
        <v>0.75</v>
      </c>
      <c r="N69" s="10" t="s">
        <v>133</v>
      </c>
      <c r="R69" s="43" t="s">
        <v>176</v>
      </c>
    </row>
    <row r="70" spans="2:18" ht="15.75" customHeight="1" x14ac:dyDescent="0.25">
      <c r="B70" s="13"/>
      <c r="F70" s="13"/>
      <c r="G70" s="10">
        <f t="shared" si="4"/>
        <v>3</v>
      </c>
      <c r="H70" s="10" t="s">
        <v>29</v>
      </c>
      <c r="I70" s="20">
        <v>5.3904373453867995</v>
      </c>
      <c r="J70" s="20"/>
      <c r="L70" s="11">
        <v>21</v>
      </c>
      <c r="M70" s="11">
        <v>0.75</v>
      </c>
      <c r="N70" s="10" t="s">
        <v>133</v>
      </c>
      <c r="R70" s="43" t="s">
        <v>176</v>
      </c>
    </row>
    <row r="71" spans="2:18" ht="15.75" customHeight="1" x14ac:dyDescent="0.25">
      <c r="B71" s="13"/>
      <c r="F71" s="13"/>
      <c r="G71" s="10">
        <f t="shared" si="4"/>
        <v>3</v>
      </c>
      <c r="H71" s="10" t="s">
        <v>29</v>
      </c>
      <c r="I71" s="20">
        <v>5.3927618116849398</v>
      </c>
      <c r="J71" s="20"/>
      <c r="L71" s="11">
        <v>21</v>
      </c>
      <c r="M71" s="11">
        <v>0.75</v>
      </c>
      <c r="N71" s="10" t="s">
        <v>133</v>
      </c>
      <c r="R71" s="43" t="s">
        <v>176</v>
      </c>
    </row>
    <row r="72" spans="2:18" ht="15.75" customHeight="1" x14ac:dyDescent="0.25">
      <c r="B72" s="13"/>
      <c r="F72" s="13"/>
      <c r="G72" s="10">
        <f t="shared" si="4"/>
        <v>3</v>
      </c>
      <c r="H72" s="10" t="s">
        <v>29</v>
      </c>
      <c r="I72" s="20">
        <v>5.4225149803011323</v>
      </c>
      <c r="J72" s="20"/>
      <c r="L72" s="11">
        <v>21</v>
      </c>
      <c r="M72" s="11">
        <v>0.75</v>
      </c>
      <c r="N72" s="10" t="s">
        <v>133</v>
      </c>
      <c r="R72" s="43" t="s">
        <v>176</v>
      </c>
    </row>
    <row r="73" spans="2:18" ht="15.75" customHeight="1" x14ac:dyDescent="0.25">
      <c r="B73" s="13"/>
      <c r="F73" s="13"/>
      <c r="G73" s="10">
        <f t="shared" si="4"/>
        <v>3</v>
      </c>
      <c r="H73" s="10" t="s">
        <v>29</v>
      </c>
      <c r="I73" s="20">
        <v>5.4225149803011323</v>
      </c>
      <c r="J73" s="20"/>
      <c r="L73" s="11">
        <v>21</v>
      </c>
      <c r="M73" s="44">
        <v>0.75</v>
      </c>
      <c r="N73" s="10" t="s">
        <v>133</v>
      </c>
      <c r="R73" s="43" t="s">
        <v>176</v>
      </c>
    </row>
    <row r="74" spans="2:18" ht="15.75" customHeight="1" x14ac:dyDescent="0.25">
      <c r="B74" s="13"/>
      <c r="F74" s="13"/>
      <c r="G74" s="10">
        <f t="shared" si="4"/>
        <v>3</v>
      </c>
      <c r="H74" s="10" t="s">
        <v>29</v>
      </c>
      <c r="I74" s="20">
        <v>5.4268539840576615</v>
      </c>
      <c r="J74" s="20"/>
      <c r="L74" s="11">
        <v>21</v>
      </c>
      <c r="M74" s="11">
        <v>0.75</v>
      </c>
      <c r="N74" s="10" t="s">
        <v>133</v>
      </c>
      <c r="R74" s="43" t="s">
        <v>176</v>
      </c>
    </row>
    <row r="75" spans="2:18" ht="15.75" customHeight="1" x14ac:dyDescent="0.25">
      <c r="B75" s="13"/>
      <c r="F75" s="13"/>
      <c r="G75" s="10">
        <f>IF(ISNUMBER(D$16),D$16+0.1,"")</f>
        <v>3.1</v>
      </c>
      <c r="H75" s="10" t="s">
        <v>29</v>
      </c>
      <c r="I75" s="20">
        <v>0.39242244143786464</v>
      </c>
      <c r="J75" s="20"/>
      <c r="L75" s="11">
        <v>21</v>
      </c>
      <c r="M75" s="11">
        <v>0.75</v>
      </c>
      <c r="N75" s="10" t="s">
        <v>133</v>
      </c>
      <c r="R75" s="43" t="s">
        <v>177</v>
      </c>
    </row>
    <row r="76" spans="2:18" ht="15.75" customHeight="1" x14ac:dyDescent="0.25">
      <c r="B76" s="13"/>
      <c r="F76" s="13"/>
      <c r="G76" s="10">
        <f t="shared" ref="G76:G94" si="5">IF(ISNUMBER(D$16),D$16+0.1,"")</f>
        <v>3.1</v>
      </c>
      <c r="H76" s="10" t="s">
        <v>29</v>
      </c>
      <c r="I76" s="10">
        <v>0.39242244143786464</v>
      </c>
      <c r="J76" s="20"/>
      <c r="L76" s="11">
        <v>21</v>
      </c>
      <c r="M76" s="11">
        <v>0.75</v>
      </c>
      <c r="N76" s="10" t="s">
        <v>133</v>
      </c>
      <c r="R76" s="43" t="s">
        <v>177</v>
      </c>
    </row>
    <row r="77" spans="2:18" ht="15.75" customHeight="1" x14ac:dyDescent="0.25">
      <c r="B77" s="13"/>
      <c r="F77" s="13"/>
      <c r="G77" s="10">
        <f t="shared" si="5"/>
        <v>3.1</v>
      </c>
      <c r="H77" s="10" t="s">
        <v>29</v>
      </c>
      <c r="I77" s="10">
        <v>0.42470757108389579</v>
      </c>
      <c r="J77" s="20"/>
      <c r="L77" s="11">
        <v>21</v>
      </c>
      <c r="M77" s="11">
        <v>0.75</v>
      </c>
      <c r="N77" s="10" t="s">
        <v>133</v>
      </c>
      <c r="R77" s="43" t="s">
        <v>177</v>
      </c>
    </row>
    <row r="78" spans="2:18" ht="15.75" customHeight="1" x14ac:dyDescent="0.25">
      <c r="B78" s="13"/>
      <c r="F78" s="13"/>
      <c r="G78" s="10">
        <f t="shared" si="5"/>
        <v>3.1</v>
      </c>
      <c r="H78" s="10" t="s">
        <v>29</v>
      </c>
      <c r="I78" s="10">
        <v>0.80937128546559556</v>
      </c>
      <c r="J78" s="20"/>
      <c r="L78" s="11">
        <v>21</v>
      </c>
      <c r="M78" s="11">
        <v>0.75</v>
      </c>
      <c r="N78" s="10" t="s">
        <v>133</v>
      </c>
      <c r="R78" s="43" t="s">
        <v>177</v>
      </c>
    </row>
    <row r="79" spans="2:18" ht="15.75" customHeight="1" x14ac:dyDescent="0.25">
      <c r="B79" s="13"/>
      <c r="F79" s="13"/>
      <c r="G79" s="10">
        <f t="shared" si="5"/>
        <v>3.1</v>
      </c>
      <c r="H79" s="10" t="s">
        <v>29</v>
      </c>
      <c r="I79" s="10">
        <v>0.80937128546559556</v>
      </c>
      <c r="J79" s="20"/>
      <c r="L79" s="11">
        <v>21</v>
      </c>
      <c r="M79" s="11">
        <v>0.75</v>
      </c>
      <c r="N79" s="10" t="s">
        <v>133</v>
      </c>
      <c r="R79" s="43" t="s">
        <v>177</v>
      </c>
    </row>
    <row r="80" spans="2:18" ht="15.75" customHeight="1" x14ac:dyDescent="0.25">
      <c r="B80" s="13"/>
      <c r="F80" s="13"/>
      <c r="G80" s="10">
        <f t="shared" si="5"/>
        <v>3.1</v>
      </c>
      <c r="H80" s="10" t="s">
        <v>29</v>
      </c>
      <c r="I80" s="10">
        <v>0.89629844546926074</v>
      </c>
      <c r="J80" s="20"/>
      <c r="L80" s="11">
        <v>21</v>
      </c>
      <c r="M80" s="11">
        <v>0.75</v>
      </c>
      <c r="N80" s="10" t="s">
        <v>133</v>
      </c>
      <c r="R80" s="43" t="s">
        <v>177</v>
      </c>
    </row>
    <row r="81" spans="2:18" ht="15.75" customHeight="1" x14ac:dyDescent="0.25">
      <c r="B81" s="13"/>
      <c r="F81" s="13"/>
      <c r="G81" s="10">
        <f t="shared" si="5"/>
        <v>3.1</v>
      </c>
      <c r="H81" s="10" t="s">
        <v>29</v>
      </c>
      <c r="I81" s="10">
        <v>1.0542234737195737</v>
      </c>
      <c r="J81" s="20"/>
      <c r="L81" s="11">
        <v>21</v>
      </c>
      <c r="M81" s="11">
        <v>0.75</v>
      </c>
      <c r="N81" s="10" t="s">
        <v>133</v>
      </c>
      <c r="R81" s="43" t="s">
        <v>177</v>
      </c>
    </row>
    <row r="82" spans="2:18" ht="15.75" customHeight="1" x14ac:dyDescent="0.25">
      <c r="B82" s="13"/>
      <c r="F82" s="13"/>
      <c r="G82" s="10">
        <f t="shared" si="5"/>
        <v>3.1</v>
      </c>
      <c r="H82" s="10" t="s">
        <v>29</v>
      </c>
      <c r="I82" s="10">
        <v>1.0542234737195737</v>
      </c>
      <c r="J82" s="20"/>
      <c r="L82" s="11">
        <v>21</v>
      </c>
      <c r="M82" s="11">
        <v>0.75</v>
      </c>
      <c r="N82" s="10" t="s">
        <v>133</v>
      </c>
      <c r="R82" s="43" t="s">
        <v>177</v>
      </c>
    </row>
    <row r="83" spans="2:18" ht="15.75" customHeight="1" x14ac:dyDescent="0.25">
      <c r="B83" s="13"/>
      <c r="F83" s="13"/>
      <c r="G83" s="10">
        <f t="shared" si="5"/>
        <v>3.1</v>
      </c>
      <c r="H83" s="10" t="s">
        <v>29</v>
      </c>
      <c r="I83" s="10">
        <v>1.1003787068991846</v>
      </c>
      <c r="J83" s="20"/>
      <c r="L83" s="11">
        <v>21</v>
      </c>
      <c r="M83" s="11">
        <v>0.75</v>
      </c>
      <c r="N83" s="10" t="s">
        <v>133</v>
      </c>
      <c r="R83" s="43" t="s">
        <v>177</v>
      </c>
    </row>
    <row r="84" spans="2:18" ht="15.75" customHeight="1" x14ac:dyDescent="0.25">
      <c r="B84" s="13"/>
      <c r="F84" s="13"/>
      <c r="G84" s="10">
        <f t="shared" si="5"/>
        <v>3.1</v>
      </c>
      <c r="H84" s="10" t="s">
        <v>29</v>
      </c>
      <c r="I84" s="10">
        <v>1.1020334117215893</v>
      </c>
      <c r="J84" s="20"/>
      <c r="L84" s="11">
        <v>21</v>
      </c>
      <c r="M84" s="11">
        <v>0.75</v>
      </c>
      <c r="N84" s="10" t="s">
        <v>133</v>
      </c>
      <c r="R84" s="43" t="s">
        <v>177</v>
      </c>
    </row>
    <row r="85" spans="2:18" ht="15.75" customHeight="1" x14ac:dyDescent="0.25">
      <c r="B85" s="13"/>
      <c r="F85" s="13"/>
      <c r="G85" s="10">
        <f t="shared" si="5"/>
        <v>3.1</v>
      </c>
      <c r="H85" s="10" t="s">
        <v>29</v>
      </c>
      <c r="I85" s="10">
        <v>1.1043499984729561</v>
      </c>
      <c r="J85" s="20"/>
      <c r="L85" s="11">
        <v>21</v>
      </c>
      <c r="M85" s="11">
        <v>0.75</v>
      </c>
      <c r="N85" s="10" t="s">
        <v>133</v>
      </c>
      <c r="R85" s="43" t="s">
        <v>177</v>
      </c>
    </row>
    <row r="86" spans="2:18" ht="15.75" customHeight="1" x14ac:dyDescent="0.25">
      <c r="B86" s="13"/>
      <c r="F86" s="13"/>
      <c r="G86" s="10">
        <f t="shared" si="5"/>
        <v>3.1</v>
      </c>
      <c r="H86" s="10" t="s">
        <v>29</v>
      </c>
      <c r="I86" s="10">
        <v>1.1043499984729561</v>
      </c>
      <c r="J86" s="20"/>
      <c r="L86" s="11">
        <v>21</v>
      </c>
      <c r="M86" s="11">
        <v>0.75</v>
      </c>
      <c r="N86" s="10" t="s">
        <v>133</v>
      </c>
      <c r="R86" s="43" t="s">
        <v>177</v>
      </c>
    </row>
    <row r="87" spans="2:18" ht="15.75" customHeight="1" x14ac:dyDescent="0.25">
      <c r="B87" s="13"/>
      <c r="F87" s="13"/>
      <c r="G87" s="10">
        <f t="shared" si="5"/>
        <v>3.1</v>
      </c>
      <c r="H87" s="10" t="s">
        <v>29</v>
      </c>
      <c r="I87" s="10">
        <v>1.1300163088293682</v>
      </c>
      <c r="J87" s="20"/>
      <c r="L87" s="11">
        <v>21</v>
      </c>
      <c r="M87" s="11">
        <v>0.75</v>
      </c>
      <c r="N87" s="10" t="s">
        <v>133</v>
      </c>
      <c r="R87" s="43" t="s">
        <v>177</v>
      </c>
    </row>
    <row r="88" spans="2:18" ht="15.75" customHeight="1" x14ac:dyDescent="0.25">
      <c r="B88" s="13"/>
      <c r="F88" s="13"/>
      <c r="G88" s="10">
        <f t="shared" si="5"/>
        <v>3.1</v>
      </c>
      <c r="H88" s="10" t="s">
        <v>29</v>
      </c>
      <c r="I88" s="10">
        <v>1.1300163088293682</v>
      </c>
      <c r="J88" s="20"/>
      <c r="L88" s="11">
        <v>21</v>
      </c>
      <c r="M88" s="11">
        <v>0.75</v>
      </c>
      <c r="N88" s="10" t="s">
        <v>133</v>
      </c>
      <c r="R88" s="43" t="s">
        <v>177</v>
      </c>
    </row>
    <row r="89" spans="2:18" ht="15.75" customHeight="1" x14ac:dyDescent="0.25">
      <c r="B89" s="13"/>
      <c r="F89" s="13"/>
      <c r="G89" s="10">
        <f t="shared" si="5"/>
        <v>3.1</v>
      </c>
      <c r="H89" s="10" t="s">
        <v>29</v>
      </c>
      <c r="I89" s="10">
        <v>1.1521158110130409</v>
      </c>
      <c r="J89" s="20"/>
      <c r="L89" s="11">
        <v>21</v>
      </c>
      <c r="M89" s="11">
        <v>0.75</v>
      </c>
      <c r="N89" s="10" t="s">
        <v>133</v>
      </c>
      <c r="R89" s="43" t="s">
        <v>177</v>
      </c>
    </row>
    <row r="90" spans="2:18" ht="15.75" customHeight="1" x14ac:dyDescent="0.25">
      <c r="B90" s="13"/>
      <c r="F90" s="13"/>
      <c r="G90" s="10">
        <f t="shared" si="5"/>
        <v>3.1</v>
      </c>
      <c r="H90" s="10" t="s">
        <v>29</v>
      </c>
      <c r="I90" s="10">
        <v>1.2790868277189018</v>
      </c>
      <c r="J90" s="20"/>
      <c r="L90" s="11">
        <v>21</v>
      </c>
      <c r="M90" s="11">
        <v>0.75</v>
      </c>
      <c r="N90" s="10" t="s">
        <v>133</v>
      </c>
      <c r="R90" s="43" t="s">
        <v>177</v>
      </c>
    </row>
    <row r="91" spans="2:18" ht="15.75" customHeight="1" x14ac:dyDescent="0.25">
      <c r="B91" s="13"/>
      <c r="F91" s="13"/>
      <c r="G91" s="10">
        <f t="shared" si="5"/>
        <v>3.1</v>
      </c>
      <c r="H91" s="10" t="s">
        <v>29</v>
      </c>
      <c r="I91" s="10">
        <v>1.2796383959930366</v>
      </c>
      <c r="J91" s="20"/>
      <c r="L91" s="11">
        <v>21</v>
      </c>
      <c r="M91" s="11">
        <v>0.75</v>
      </c>
      <c r="N91" s="10" t="s">
        <v>133</v>
      </c>
      <c r="R91" s="43" t="s">
        <v>177</v>
      </c>
    </row>
    <row r="92" spans="2:18" ht="15.75" customHeight="1" x14ac:dyDescent="0.25">
      <c r="B92" s="13"/>
      <c r="F92" s="13"/>
      <c r="G92" s="10">
        <f t="shared" si="5"/>
        <v>3.1</v>
      </c>
      <c r="H92" s="10" t="s">
        <v>29</v>
      </c>
      <c r="I92" s="10">
        <v>1.2866984699019637</v>
      </c>
      <c r="J92" s="20"/>
      <c r="L92" s="11">
        <v>21</v>
      </c>
      <c r="M92" s="11">
        <v>0.75</v>
      </c>
      <c r="N92" s="10" t="s">
        <v>133</v>
      </c>
      <c r="R92" s="43" t="s">
        <v>177</v>
      </c>
    </row>
    <row r="93" spans="2:18" ht="15.75" customHeight="1" x14ac:dyDescent="0.25">
      <c r="B93" s="13"/>
      <c r="F93" s="13"/>
      <c r="G93" s="10">
        <f t="shared" si="5"/>
        <v>3.1</v>
      </c>
      <c r="H93" s="10" t="s">
        <v>29</v>
      </c>
      <c r="I93" s="10">
        <v>1.2866984699019637</v>
      </c>
      <c r="J93" s="20"/>
      <c r="L93" s="11">
        <v>21</v>
      </c>
      <c r="M93" s="11">
        <v>0.75</v>
      </c>
      <c r="N93" s="10" t="s">
        <v>133</v>
      </c>
      <c r="R93" s="43" t="s">
        <v>177</v>
      </c>
    </row>
    <row r="94" spans="2:18" ht="15.75" customHeight="1" x14ac:dyDescent="0.25">
      <c r="B94" s="13"/>
      <c r="F94" s="13"/>
      <c r="G94" s="10">
        <f t="shared" si="5"/>
        <v>3.1</v>
      </c>
      <c r="H94" s="10" t="s">
        <v>29</v>
      </c>
      <c r="I94" s="10">
        <v>1.2877280640136826</v>
      </c>
      <c r="J94" s="20"/>
      <c r="L94" s="11">
        <v>21</v>
      </c>
      <c r="M94" s="11">
        <v>0.75</v>
      </c>
      <c r="N94" s="10" t="s">
        <v>133</v>
      </c>
      <c r="R94" s="43" t="s">
        <v>177</v>
      </c>
    </row>
    <row r="95" spans="2:18" ht="15.75" customHeight="1" x14ac:dyDescent="0.25">
      <c r="B95" s="13"/>
      <c r="F95" s="13"/>
      <c r="G95" s="10">
        <f>IF(ISNUMBER(D$19),D$19-0.1,"")</f>
        <v>1.9</v>
      </c>
      <c r="H95" s="10" t="s">
        <v>29</v>
      </c>
      <c r="I95" s="10">
        <v>2.4386251717924443</v>
      </c>
      <c r="J95" s="20"/>
      <c r="L95" s="11">
        <v>21</v>
      </c>
      <c r="M95" s="11">
        <v>0.75</v>
      </c>
      <c r="N95" s="43" t="s">
        <v>53</v>
      </c>
      <c r="R95" s="43" t="s">
        <v>178</v>
      </c>
    </row>
    <row r="96" spans="2:18" ht="15.75" customHeight="1" x14ac:dyDescent="0.25">
      <c r="B96" s="13"/>
      <c r="F96" s="13"/>
      <c r="G96" s="10">
        <f t="shared" ref="G96:G114" si="6">IF(ISNUMBER(D$19),D$19-0.1,"")</f>
        <v>1.9</v>
      </c>
      <c r="H96" s="10" t="s">
        <v>29</v>
      </c>
      <c r="I96" s="10">
        <v>2.4386251717924443</v>
      </c>
      <c r="J96" s="20"/>
      <c r="L96" s="11">
        <v>21</v>
      </c>
      <c r="M96" s="11">
        <v>0.75</v>
      </c>
      <c r="N96" s="43" t="s">
        <v>53</v>
      </c>
      <c r="R96" s="43" t="s">
        <v>178</v>
      </c>
    </row>
    <row r="97" spans="2:18" ht="15.75" customHeight="1" x14ac:dyDescent="0.25">
      <c r="B97" s="13"/>
      <c r="F97" s="13"/>
      <c r="G97" s="10">
        <f t="shared" si="6"/>
        <v>1.9</v>
      </c>
      <c r="H97" s="10" t="s">
        <v>29</v>
      </c>
      <c r="I97" s="10">
        <v>2.6392541917356378</v>
      </c>
      <c r="J97" s="20"/>
      <c r="L97" s="11">
        <v>21</v>
      </c>
      <c r="M97" s="11">
        <v>0.75</v>
      </c>
      <c r="N97" s="43" t="s">
        <v>53</v>
      </c>
      <c r="R97" s="43" t="s">
        <v>178</v>
      </c>
    </row>
    <row r="98" spans="2:18" ht="15.75" customHeight="1" x14ac:dyDescent="0.25">
      <c r="B98" s="13"/>
      <c r="F98" s="13"/>
      <c r="G98" s="10">
        <f t="shared" si="6"/>
        <v>1.9</v>
      </c>
      <c r="H98" s="10" t="s">
        <v>29</v>
      </c>
      <c r="I98" s="20">
        <v>5.0296644168219151</v>
      </c>
      <c r="J98" s="20"/>
      <c r="L98" s="11">
        <v>21</v>
      </c>
      <c r="M98" s="11">
        <v>0.75</v>
      </c>
      <c r="N98" s="43" t="s">
        <v>53</v>
      </c>
      <c r="R98" s="43" t="s">
        <v>178</v>
      </c>
    </row>
    <row r="99" spans="2:18" ht="15.75" customHeight="1" x14ac:dyDescent="0.25">
      <c r="B99" s="13"/>
      <c r="F99" s="13"/>
      <c r="G99" s="10">
        <f t="shared" si="6"/>
        <v>1.9</v>
      </c>
      <c r="H99" s="10" t="s">
        <v>29</v>
      </c>
      <c r="I99" s="20">
        <v>5.0296644168219151</v>
      </c>
      <c r="J99" s="20"/>
      <c r="L99" s="11">
        <v>21</v>
      </c>
      <c r="M99" s="11">
        <v>0.75</v>
      </c>
      <c r="N99" s="43" t="s">
        <v>53</v>
      </c>
      <c r="R99" s="43" t="s">
        <v>178</v>
      </c>
    </row>
    <row r="100" spans="2:18" ht="15.75" customHeight="1" x14ac:dyDescent="0.25">
      <c r="B100" s="13"/>
      <c r="F100" s="13"/>
      <c r="G100" s="10">
        <f t="shared" si="6"/>
        <v>1.9</v>
      </c>
      <c r="H100" s="10" t="s">
        <v>29</v>
      </c>
      <c r="I100" s="20">
        <v>5.5698546254161192</v>
      </c>
      <c r="J100" s="20"/>
      <c r="L100" s="11">
        <v>21</v>
      </c>
      <c r="M100" s="11">
        <v>0.75</v>
      </c>
      <c r="N100" s="43" t="s">
        <v>53</v>
      </c>
      <c r="R100" s="43" t="s">
        <v>178</v>
      </c>
    </row>
    <row r="101" spans="2:18" ht="15.75" customHeight="1" x14ac:dyDescent="0.25">
      <c r="B101" s="13"/>
      <c r="F101" s="13"/>
      <c r="G101" s="10">
        <f t="shared" si="6"/>
        <v>1.9</v>
      </c>
      <c r="H101" s="10" t="s">
        <v>29</v>
      </c>
      <c r="I101" s="20">
        <v>6.5512458724002078</v>
      </c>
      <c r="J101" s="20"/>
      <c r="L101" s="11">
        <v>21</v>
      </c>
      <c r="M101" s="11">
        <v>0.75</v>
      </c>
      <c r="N101" s="43" t="s">
        <v>53</v>
      </c>
      <c r="R101" s="43" t="s">
        <v>178</v>
      </c>
    </row>
    <row r="102" spans="2:18" ht="15.75" customHeight="1" x14ac:dyDescent="0.25">
      <c r="B102" s="13"/>
      <c r="F102" s="13"/>
      <c r="G102" s="10">
        <f t="shared" si="6"/>
        <v>1.9</v>
      </c>
      <c r="H102" s="10" t="s">
        <v>29</v>
      </c>
      <c r="I102" s="20">
        <v>6.5512458724002078</v>
      </c>
      <c r="J102" s="20"/>
      <c r="L102" s="11">
        <v>21</v>
      </c>
      <c r="M102" s="11">
        <v>0.75</v>
      </c>
      <c r="N102" s="43" t="s">
        <v>53</v>
      </c>
      <c r="R102" s="43" t="s">
        <v>178</v>
      </c>
    </row>
    <row r="103" spans="2:18" ht="15.75" customHeight="1" x14ac:dyDescent="0.25">
      <c r="B103" s="13"/>
      <c r="F103" s="13"/>
      <c r="G103" s="10">
        <f t="shared" si="6"/>
        <v>1.9</v>
      </c>
      <c r="H103" s="10" t="s">
        <v>29</v>
      </c>
      <c r="I103" s="20">
        <v>6.8380676785877892</v>
      </c>
      <c r="J103" s="20"/>
      <c r="L103" s="11">
        <v>21</v>
      </c>
      <c r="M103" s="11">
        <v>0.75</v>
      </c>
      <c r="N103" s="43" t="s">
        <v>53</v>
      </c>
      <c r="R103" s="43" t="s">
        <v>178</v>
      </c>
    </row>
    <row r="104" spans="2:18" ht="15.75" customHeight="1" x14ac:dyDescent="0.25">
      <c r="B104" s="13"/>
      <c r="F104" s="13"/>
      <c r="G104" s="10">
        <f t="shared" si="6"/>
        <v>1.9</v>
      </c>
      <c r="H104" s="10" t="s">
        <v>29</v>
      </c>
      <c r="I104" s="20">
        <v>6.8483504871270187</v>
      </c>
      <c r="J104" s="20"/>
      <c r="L104" s="11">
        <v>21</v>
      </c>
      <c r="M104" s="11">
        <v>0.75</v>
      </c>
      <c r="N104" s="43" t="s">
        <v>53</v>
      </c>
      <c r="R104" s="43" t="s">
        <v>178</v>
      </c>
    </row>
    <row r="105" spans="2:18" ht="15.75" customHeight="1" x14ac:dyDescent="0.25">
      <c r="B105" s="13"/>
      <c r="F105" s="13"/>
      <c r="G105" s="10">
        <f t="shared" si="6"/>
        <v>1.9</v>
      </c>
      <c r="H105" s="10" t="s">
        <v>29</v>
      </c>
      <c r="I105" s="20">
        <v>6.8627464190819412</v>
      </c>
      <c r="J105" s="20"/>
      <c r="L105" s="11">
        <v>21</v>
      </c>
      <c r="M105" s="11">
        <v>0.75</v>
      </c>
      <c r="N105" s="43" t="s">
        <v>53</v>
      </c>
      <c r="R105" s="43" t="s">
        <v>178</v>
      </c>
    </row>
    <row r="106" spans="2:18" ht="15.75" customHeight="1" x14ac:dyDescent="0.25">
      <c r="B106" s="13"/>
      <c r="F106" s="13"/>
      <c r="G106" s="10">
        <f t="shared" si="6"/>
        <v>1.9</v>
      </c>
      <c r="H106" s="10" t="s">
        <v>29</v>
      </c>
      <c r="I106" s="10">
        <v>6.8627464190819412</v>
      </c>
      <c r="J106" s="20"/>
      <c r="L106" s="11">
        <v>21</v>
      </c>
      <c r="M106" s="11">
        <v>0.75</v>
      </c>
      <c r="N106" s="43" t="s">
        <v>53</v>
      </c>
      <c r="R106" s="43" t="s">
        <v>178</v>
      </c>
    </row>
    <row r="107" spans="2:18" ht="15.75" customHeight="1" x14ac:dyDescent="0.25">
      <c r="B107" s="13"/>
      <c r="F107" s="13"/>
      <c r="G107" s="10">
        <f t="shared" si="6"/>
        <v>1.9</v>
      </c>
      <c r="H107" s="10" t="s">
        <v>29</v>
      </c>
      <c r="I107" s="10">
        <v>7.0222442048682163</v>
      </c>
      <c r="J107" s="20"/>
      <c r="L107" s="11">
        <v>21</v>
      </c>
      <c r="M107" s="11">
        <v>0.75</v>
      </c>
      <c r="N107" s="43" t="s">
        <v>53</v>
      </c>
      <c r="R107" s="43" t="s">
        <v>178</v>
      </c>
    </row>
    <row r="108" spans="2:18" ht="15.75" customHeight="1" x14ac:dyDescent="0.25">
      <c r="B108" s="13"/>
      <c r="F108" s="13"/>
      <c r="G108" s="10">
        <f t="shared" si="6"/>
        <v>1.9</v>
      </c>
      <c r="H108" s="10" t="s">
        <v>29</v>
      </c>
      <c r="I108" s="10">
        <v>7.0222442048682163</v>
      </c>
      <c r="J108" s="20"/>
      <c r="L108" s="11">
        <v>21</v>
      </c>
      <c r="M108" s="11">
        <v>0.75</v>
      </c>
      <c r="N108" s="43" t="s">
        <v>53</v>
      </c>
      <c r="R108" s="43" t="s">
        <v>178</v>
      </c>
    </row>
    <row r="109" spans="2:18" ht="15.75" customHeight="1" x14ac:dyDescent="0.25">
      <c r="B109" s="13"/>
      <c r="F109" s="13"/>
      <c r="G109" s="10">
        <f t="shared" si="6"/>
        <v>1.9</v>
      </c>
      <c r="H109" s="10" t="s">
        <v>29</v>
      </c>
      <c r="I109" s="10">
        <v>7.1595768255810395</v>
      </c>
      <c r="J109" s="20"/>
      <c r="L109" s="11">
        <v>21</v>
      </c>
      <c r="M109" s="11">
        <v>0.75</v>
      </c>
      <c r="N109" s="43" t="s">
        <v>53</v>
      </c>
      <c r="R109" s="43" t="s">
        <v>178</v>
      </c>
    </row>
    <row r="110" spans="2:18" ht="15.75" customHeight="1" x14ac:dyDescent="0.25">
      <c r="B110" s="13"/>
      <c r="F110" s="13"/>
      <c r="G110" s="10">
        <f t="shared" si="6"/>
        <v>1.9</v>
      </c>
      <c r="H110" s="10" t="s">
        <v>29</v>
      </c>
      <c r="I110" s="10">
        <v>7.9486110008246031</v>
      </c>
      <c r="J110" s="20"/>
      <c r="L110" s="11">
        <v>21</v>
      </c>
      <c r="M110" s="11">
        <v>0.75</v>
      </c>
      <c r="N110" s="43" t="s">
        <v>53</v>
      </c>
      <c r="R110" s="43" t="s">
        <v>178</v>
      </c>
    </row>
    <row r="111" spans="2:18" ht="15.75" customHeight="1" x14ac:dyDescent="0.25">
      <c r="B111" s="13"/>
      <c r="F111" s="13"/>
      <c r="G111" s="10">
        <f t="shared" si="6"/>
        <v>1.9</v>
      </c>
      <c r="H111" s="10" t="s">
        <v>29</v>
      </c>
      <c r="I111" s="10">
        <v>7.9520386036710127</v>
      </c>
      <c r="J111" s="20"/>
      <c r="L111" s="11">
        <v>21</v>
      </c>
      <c r="M111" s="11">
        <v>0.75</v>
      </c>
      <c r="N111" s="43" t="s">
        <v>53</v>
      </c>
      <c r="R111" s="43" t="s">
        <v>178</v>
      </c>
    </row>
    <row r="112" spans="2:18" ht="15.75" customHeight="1" x14ac:dyDescent="0.25">
      <c r="B112" s="13"/>
      <c r="F112" s="13"/>
      <c r="G112" s="10">
        <f t="shared" si="6"/>
        <v>1.9</v>
      </c>
      <c r="H112" s="10" t="s">
        <v>29</v>
      </c>
      <c r="I112" s="10">
        <v>7.9959119201050592</v>
      </c>
      <c r="J112" s="20"/>
      <c r="L112" s="11">
        <v>21</v>
      </c>
      <c r="M112" s="11">
        <v>0.75</v>
      </c>
      <c r="N112" s="43" t="s">
        <v>53</v>
      </c>
      <c r="R112" s="43" t="s">
        <v>178</v>
      </c>
    </row>
    <row r="113" spans="2:18" ht="15.75" customHeight="1" x14ac:dyDescent="0.25">
      <c r="B113" s="13"/>
      <c r="F113" s="13"/>
      <c r="G113" s="10">
        <f t="shared" si="6"/>
        <v>1.9</v>
      </c>
      <c r="H113" s="10" t="s">
        <v>29</v>
      </c>
      <c r="I113" s="10">
        <v>7.9959119201050592</v>
      </c>
      <c r="J113" s="20"/>
      <c r="L113" s="11">
        <v>21</v>
      </c>
      <c r="M113" s="11">
        <v>0.75</v>
      </c>
      <c r="N113" s="43" t="s">
        <v>53</v>
      </c>
      <c r="R113" s="43" t="s">
        <v>178</v>
      </c>
    </row>
    <row r="114" spans="2:18" ht="15.75" customHeight="1" x14ac:dyDescent="0.25">
      <c r="B114" s="13"/>
      <c r="F114" s="13"/>
      <c r="G114" s="10">
        <f t="shared" si="6"/>
        <v>1.9</v>
      </c>
      <c r="H114" s="10" t="s">
        <v>29</v>
      </c>
      <c r="I114" s="10">
        <v>8.0023101120850271</v>
      </c>
      <c r="J114" s="20"/>
      <c r="L114" s="11">
        <v>21</v>
      </c>
      <c r="M114" s="11">
        <v>0.75</v>
      </c>
      <c r="N114" s="43" t="s">
        <v>53</v>
      </c>
      <c r="R114" s="43" t="s">
        <v>178</v>
      </c>
    </row>
    <row r="115" spans="2:18" ht="15.75" customHeight="1" x14ac:dyDescent="0.25">
      <c r="B115" s="13"/>
      <c r="F115" s="13"/>
      <c r="G115" s="10">
        <f>IF(ISNUMBER(D$19),D$19,"")</f>
        <v>2</v>
      </c>
      <c r="H115" s="10" t="s">
        <v>29</v>
      </c>
      <c r="I115" s="10">
        <v>0.79011455566075195</v>
      </c>
      <c r="J115" s="20"/>
      <c r="L115" s="11">
        <v>21</v>
      </c>
      <c r="M115" s="11">
        <v>0.75</v>
      </c>
      <c r="N115" s="43" t="s">
        <v>53</v>
      </c>
      <c r="R115" s="43" t="s">
        <v>179</v>
      </c>
    </row>
    <row r="116" spans="2:18" ht="15.75" customHeight="1" x14ac:dyDescent="0.25">
      <c r="B116" s="13"/>
      <c r="F116" s="13"/>
      <c r="G116" s="10">
        <f t="shared" ref="G116:G134" si="7">IF(ISNUMBER(D$19),D$19,"")</f>
        <v>2</v>
      </c>
      <c r="H116" s="10" t="s">
        <v>29</v>
      </c>
      <c r="I116" s="10">
        <v>0.79011455566075195</v>
      </c>
      <c r="J116" s="20"/>
      <c r="L116" s="11">
        <v>21</v>
      </c>
      <c r="M116" s="11">
        <v>0.75</v>
      </c>
      <c r="N116" s="43" t="s">
        <v>53</v>
      </c>
      <c r="R116" s="43" t="s">
        <v>179</v>
      </c>
    </row>
    <row r="117" spans="2:18" ht="15.75" customHeight="1" x14ac:dyDescent="0.25">
      <c r="B117" s="13"/>
      <c r="F117" s="13"/>
      <c r="G117" s="10">
        <f t="shared" si="7"/>
        <v>2</v>
      </c>
      <c r="H117" s="10" t="s">
        <v>29</v>
      </c>
      <c r="I117" s="10">
        <v>0.85511835812234671</v>
      </c>
      <c r="J117" s="20"/>
      <c r="L117" s="11">
        <v>21</v>
      </c>
      <c r="M117" s="11">
        <v>0.75</v>
      </c>
      <c r="N117" s="43" t="s">
        <v>53</v>
      </c>
      <c r="R117" s="43" t="s">
        <v>179</v>
      </c>
    </row>
    <row r="118" spans="2:18" ht="15.75" customHeight="1" x14ac:dyDescent="0.25">
      <c r="B118" s="13"/>
      <c r="F118" s="13"/>
      <c r="G118" s="10">
        <f t="shared" si="7"/>
        <v>2</v>
      </c>
      <c r="H118" s="10" t="s">
        <v>29</v>
      </c>
      <c r="I118" s="10">
        <v>1.6296112710503006</v>
      </c>
      <c r="J118" s="20"/>
      <c r="L118" s="11">
        <v>21</v>
      </c>
      <c r="M118" s="11">
        <v>0.75</v>
      </c>
      <c r="N118" s="43" t="s">
        <v>53</v>
      </c>
      <c r="R118" s="43" t="s">
        <v>179</v>
      </c>
    </row>
    <row r="119" spans="2:18" ht="15.75" customHeight="1" x14ac:dyDescent="0.25">
      <c r="B119" s="13"/>
      <c r="F119" s="13"/>
      <c r="G119" s="10">
        <f t="shared" si="7"/>
        <v>2</v>
      </c>
      <c r="H119" s="10" t="s">
        <v>29</v>
      </c>
      <c r="I119" s="10">
        <v>1.6296112710503006</v>
      </c>
      <c r="J119" s="20"/>
      <c r="L119" s="11">
        <v>21</v>
      </c>
      <c r="M119" s="11">
        <v>0.75</v>
      </c>
      <c r="N119" s="43" t="s">
        <v>53</v>
      </c>
      <c r="R119" s="43" t="s">
        <v>179</v>
      </c>
    </row>
    <row r="120" spans="2:18" ht="15.75" customHeight="1" x14ac:dyDescent="0.25">
      <c r="B120" s="13"/>
      <c r="F120" s="13"/>
      <c r="G120" s="10">
        <f t="shared" si="7"/>
        <v>2</v>
      </c>
      <c r="H120" s="10" t="s">
        <v>29</v>
      </c>
      <c r="I120" s="10">
        <v>1.8046328986348226</v>
      </c>
      <c r="J120" s="20"/>
      <c r="L120" s="11">
        <v>21</v>
      </c>
      <c r="M120" s="11">
        <v>0.75</v>
      </c>
      <c r="N120" s="43" t="s">
        <v>53</v>
      </c>
      <c r="R120" s="43" t="s">
        <v>179</v>
      </c>
    </row>
    <row r="121" spans="2:18" ht="15.75" customHeight="1" x14ac:dyDescent="0.25">
      <c r="B121" s="13"/>
      <c r="F121" s="13"/>
      <c r="G121" s="10">
        <f t="shared" si="7"/>
        <v>2</v>
      </c>
      <c r="H121" s="10" t="s">
        <v>29</v>
      </c>
      <c r="I121" s="20">
        <v>2.1226036626576672</v>
      </c>
      <c r="J121" s="20"/>
      <c r="L121" s="11">
        <v>21</v>
      </c>
      <c r="M121" s="11">
        <v>0.75</v>
      </c>
      <c r="N121" s="43" t="s">
        <v>53</v>
      </c>
      <c r="R121" s="43" t="s">
        <v>179</v>
      </c>
    </row>
    <row r="122" spans="2:18" ht="15.75" customHeight="1" x14ac:dyDescent="0.25">
      <c r="B122" s="13"/>
      <c r="F122" s="13"/>
      <c r="G122" s="10">
        <f t="shared" si="7"/>
        <v>2</v>
      </c>
      <c r="H122" s="10" t="s">
        <v>29</v>
      </c>
      <c r="I122" s="20">
        <v>2.1226036626576672</v>
      </c>
      <c r="J122" s="20"/>
      <c r="L122" s="11">
        <v>21</v>
      </c>
      <c r="M122" s="11">
        <v>0.75</v>
      </c>
      <c r="N122" s="43" t="s">
        <v>53</v>
      </c>
      <c r="R122" s="43" t="s">
        <v>179</v>
      </c>
    </row>
    <row r="123" spans="2:18" ht="15.75" customHeight="1" x14ac:dyDescent="0.25">
      <c r="B123" s="13"/>
      <c r="F123" s="13"/>
      <c r="G123" s="10">
        <f t="shared" si="7"/>
        <v>2</v>
      </c>
      <c r="H123" s="10" t="s">
        <v>29</v>
      </c>
      <c r="I123" s="20">
        <v>2.215533927862444</v>
      </c>
      <c r="J123" s="20"/>
      <c r="L123" s="11">
        <v>21</v>
      </c>
      <c r="M123" s="11">
        <v>0.75</v>
      </c>
      <c r="N123" s="43" t="s">
        <v>53</v>
      </c>
      <c r="R123" s="43" t="s">
        <v>179</v>
      </c>
    </row>
    <row r="124" spans="2:18" ht="15.75" customHeight="1" x14ac:dyDescent="0.25">
      <c r="B124" s="13"/>
      <c r="F124" s="13"/>
      <c r="G124" s="10">
        <f t="shared" si="7"/>
        <v>2</v>
      </c>
      <c r="H124" s="10" t="s">
        <v>29</v>
      </c>
      <c r="I124" s="20">
        <v>2.2188655578291541</v>
      </c>
      <c r="J124" s="20"/>
      <c r="L124" s="11">
        <v>21</v>
      </c>
      <c r="M124" s="11">
        <v>0.75</v>
      </c>
      <c r="N124" s="43" t="s">
        <v>53</v>
      </c>
      <c r="R124" s="43" t="s">
        <v>179</v>
      </c>
    </row>
    <row r="125" spans="2:18" ht="15.75" customHeight="1" x14ac:dyDescent="0.25">
      <c r="B125" s="13"/>
      <c r="F125" s="13"/>
      <c r="G125" s="10">
        <f t="shared" si="7"/>
        <v>2</v>
      </c>
      <c r="H125" s="10" t="s">
        <v>29</v>
      </c>
      <c r="I125" s="20">
        <v>2.2235298397825489</v>
      </c>
      <c r="J125" s="20"/>
      <c r="L125" s="11">
        <v>21</v>
      </c>
      <c r="M125" s="11">
        <v>0.75</v>
      </c>
      <c r="N125" s="43" t="s">
        <v>53</v>
      </c>
      <c r="R125" s="43" t="s">
        <v>179</v>
      </c>
    </row>
    <row r="126" spans="2:18" ht="15.75" customHeight="1" x14ac:dyDescent="0.25">
      <c r="B126" s="13"/>
      <c r="F126" s="13"/>
      <c r="G126" s="10">
        <f t="shared" si="7"/>
        <v>2</v>
      </c>
      <c r="H126" s="10" t="s">
        <v>29</v>
      </c>
      <c r="I126" s="20">
        <v>2.2235298397825489</v>
      </c>
      <c r="J126" s="20"/>
      <c r="L126" s="11">
        <v>21</v>
      </c>
      <c r="M126" s="11">
        <v>0.75</v>
      </c>
      <c r="N126" s="43" t="s">
        <v>53</v>
      </c>
      <c r="R126" s="43" t="s">
        <v>179</v>
      </c>
    </row>
    <row r="127" spans="2:18" ht="15.75" customHeight="1" x14ac:dyDescent="0.25">
      <c r="B127" s="13"/>
      <c r="F127" s="13"/>
      <c r="G127" s="10">
        <f t="shared" si="7"/>
        <v>2</v>
      </c>
      <c r="H127" s="10" t="s">
        <v>29</v>
      </c>
      <c r="I127" s="20">
        <v>2.275207122377302</v>
      </c>
      <c r="J127" s="20"/>
      <c r="L127" s="11">
        <v>21</v>
      </c>
      <c r="M127" s="11">
        <v>0.75</v>
      </c>
      <c r="N127" s="43" t="s">
        <v>53</v>
      </c>
      <c r="R127" s="43" t="s">
        <v>179</v>
      </c>
    </row>
    <row r="128" spans="2:18" ht="15.75" customHeight="1" x14ac:dyDescent="0.25">
      <c r="B128" s="13"/>
      <c r="F128" s="13"/>
      <c r="G128" s="10">
        <f t="shared" si="7"/>
        <v>2</v>
      </c>
      <c r="H128" s="10" t="s">
        <v>29</v>
      </c>
      <c r="I128" s="20">
        <v>2.275207122377302</v>
      </c>
      <c r="J128" s="20"/>
      <c r="L128" s="11">
        <v>21</v>
      </c>
      <c r="M128" s="11">
        <v>0.75</v>
      </c>
      <c r="N128" s="43" t="s">
        <v>53</v>
      </c>
      <c r="R128" s="43" t="s">
        <v>179</v>
      </c>
    </row>
    <row r="129" spans="1:18" ht="15.75" customHeight="1" x14ac:dyDescent="0.25">
      <c r="B129" s="13"/>
      <c r="F129" s="13"/>
      <c r="G129" s="10">
        <f t="shared" si="7"/>
        <v>2</v>
      </c>
      <c r="H129" s="10" t="s">
        <v>29</v>
      </c>
      <c r="I129" s="20">
        <v>2.3197028914882569</v>
      </c>
      <c r="J129" s="20"/>
      <c r="L129" s="11">
        <v>21</v>
      </c>
      <c r="M129" s="11">
        <v>0.75</v>
      </c>
      <c r="N129" s="43" t="s">
        <v>53</v>
      </c>
      <c r="R129" s="43" t="s">
        <v>179</v>
      </c>
    </row>
    <row r="130" spans="1:18" ht="15.75" customHeight="1" x14ac:dyDescent="0.25">
      <c r="B130" s="13"/>
      <c r="F130" s="13"/>
      <c r="G130" s="10">
        <f t="shared" si="7"/>
        <v>2</v>
      </c>
      <c r="H130" s="10" t="s">
        <v>29</v>
      </c>
      <c r="I130" s="20">
        <v>2.5753499642671716</v>
      </c>
      <c r="J130" s="20"/>
      <c r="L130" s="11">
        <v>21</v>
      </c>
      <c r="M130" s="11">
        <v>0.75</v>
      </c>
      <c r="N130" s="43" t="s">
        <v>53</v>
      </c>
      <c r="R130" s="43" t="s">
        <v>179</v>
      </c>
    </row>
    <row r="131" spans="1:18" ht="15.75" customHeight="1" x14ac:dyDescent="0.25">
      <c r="B131" s="13"/>
      <c r="F131" s="13"/>
      <c r="G131" s="10">
        <f t="shared" si="7"/>
        <v>2</v>
      </c>
      <c r="H131" s="10" t="s">
        <v>29</v>
      </c>
      <c r="I131" s="20">
        <v>2.5764605075894083</v>
      </c>
      <c r="J131" s="20"/>
      <c r="L131" s="11">
        <v>21</v>
      </c>
      <c r="M131" s="11">
        <v>0.75</v>
      </c>
      <c r="N131" s="43" t="s">
        <v>53</v>
      </c>
      <c r="R131" s="43" t="s">
        <v>179</v>
      </c>
    </row>
    <row r="132" spans="1:18" ht="15.75" customHeight="1" x14ac:dyDescent="0.25">
      <c r="B132" s="13"/>
      <c r="F132" s="13"/>
      <c r="G132" s="10">
        <f t="shared" si="7"/>
        <v>2</v>
      </c>
      <c r="H132" s="10" t="s">
        <v>29</v>
      </c>
      <c r="I132" s="20">
        <v>2.5906754621140391</v>
      </c>
      <c r="J132" s="20"/>
      <c r="L132" s="11">
        <v>21</v>
      </c>
      <c r="M132" s="11">
        <v>0.75</v>
      </c>
      <c r="N132" s="43" t="s">
        <v>53</v>
      </c>
      <c r="R132" s="43" t="s">
        <v>179</v>
      </c>
    </row>
    <row r="133" spans="1:18" ht="15.75" customHeight="1" x14ac:dyDescent="0.25">
      <c r="B133" s="13"/>
      <c r="F133" s="13"/>
      <c r="G133" s="10">
        <f t="shared" si="7"/>
        <v>2</v>
      </c>
      <c r="H133" s="10" t="s">
        <v>29</v>
      </c>
      <c r="I133" s="20">
        <v>2.5906754621140391</v>
      </c>
      <c r="J133" s="20"/>
      <c r="L133" s="11">
        <v>21</v>
      </c>
      <c r="M133" s="11">
        <v>0.75</v>
      </c>
      <c r="N133" s="43" t="s">
        <v>53</v>
      </c>
      <c r="R133" s="43" t="s">
        <v>179</v>
      </c>
    </row>
    <row r="134" spans="1:18" ht="15.75" customHeight="1" x14ac:dyDescent="0.25">
      <c r="A134" s="11" t="s">
        <v>115</v>
      </c>
      <c r="B134" s="13"/>
      <c r="F134" s="13"/>
      <c r="G134" s="10">
        <f t="shared" si="7"/>
        <v>2</v>
      </c>
      <c r="H134" s="10" t="s">
        <v>29</v>
      </c>
      <c r="I134" s="20">
        <v>2.5927484763155491</v>
      </c>
      <c r="J134" s="20"/>
      <c r="L134" s="11">
        <v>21</v>
      </c>
      <c r="M134" s="11">
        <v>0.75</v>
      </c>
      <c r="N134" s="43" t="s">
        <v>53</v>
      </c>
      <c r="R134" s="43" t="s">
        <v>179</v>
      </c>
    </row>
    <row r="135" spans="1:18" ht="15.75" customHeight="1" x14ac:dyDescent="0.25">
      <c r="B135" s="13"/>
      <c r="F135" s="13"/>
      <c r="G135" s="10">
        <f>IF(ISNUMBER(D$19),D$19+0.1,"")</f>
        <v>2.1</v>
      </c>
      <c r="H135" s="10" t="s">
        <v>29</v>
      </c>
      <c r="I135" s="20">
        <v>0.1926513885716031</v>
      </c>
      <c r="J135" s="20"/>
      <c r="L135" s="11">
        <v>21</v>
      </c>
      <c r="M135" s="11">
        <v>0.75</v>
      </c>
      <c r="N135" s="43" t="s">
        <v>53</v>
      </c>
      <c r="R135" s="43" t="s">
        <v>180</v>
      </c>
    </row>
    <row r="136" spans="1:18" ht="15.75" customHeight="1" x14ac:dyDescent="0.25">
      <c r="B136" s="13"/>
      <c r="F136" s="13"/>
      <c r="G136" s="10">
        <f t="shared" ref="G136:G154" si="8">IF(ISNUMBER(D$19),D$19+0.1,"")</f>
        <v>2.1</v>
      </c>
      <c r="H136" s="10" t="s">
        <v>29</v>
      </c>
      <c r="I136" s="10">
        <v>0.1926513885716031</v>
      </c>
      <c r="J136" s="20"/>
      <c r="L136" s="11">
        <v>21</v>
      </c>
      <c r="M136" s="11">
        <v>0.75</v>
      </c>
      <c r="N136" s="43" t="s">
        <v>53</v>
      </c>
      <c r="R136" s="43" t="s">
        <v>180</v>
      </c>
    </row>
    <row r="137" spans="1:18" ht="15.75" customHeight="1" x14ac:dyDescent="0.25">
      <c r="B137" s="13"/>
      <c r="F137" s="13"/>
      <c r="G137" s="10">
        <f t="shared" si="8"/>
        <v>2.1</v>
      </c>
      <c r="H137" s="10" t="s">
        <v>29</v>
      </c>
      <c r="I137" s="10">
        <v>0.20850108114711538</v>
      </c>
      <c r="J137" s="20"/>
      <c r="L137" s="11">
        <v>21</v>
      </c>
      <c r="M137" s="11">
        <v>0.75</v>
      </c>
      <c r="N137" s="43" t="s">
        <v>53</v>
      </c>
      <c r="R137" s="43" t="s">
        <v>180</v>
      </c>
    </row>
    <row r="138" spans="1:18" ht="15.75" customHeight="1" x14ac:dyDescent="0.25">
      <c r="B138" s="13"/>
      <c r="F138" s="13"/>
      <c r="G138" s="10">
        <f t="shared" si="8"/>
        <v>2.1</v>
      </c>
      <c r="H138" s="10" t="s">
        <v>29</v>
      </c>
      <c r="I138" s="10">
        <v>0.39734348892893129</v>
      </c>
      <c r="J138" s="20"/>
      <c r="L138" s="11">
        <v>21</v>
      </c>
      <c r="M138" s="11">
        <v>0.75</v>
      </c>
      <c r="N138" s="43" t="s">
        <v>53</v>
      </c>
      <c r="R138" s="43" t="s">
        <v>180</v>
      </c>
    </row>
    <row r="139" spans="1:18" ht="15.75" customHeight="1" x14ac:dyDescent="0.25">
      <c r="B139" s="13"/>
      <c r="F139" s="13"/>
      <c r="G139" s="10">
        <f t="shared" si="8"/>
        <v>2.1</v>
      </c>
      <c r="H139" s="10" t="s">
        <v>29</v>
      </c>
      <c r="I139" s="10">
        <v>0.39734348892893129</v>
      </c>
      <c r="J139" s="20"/>
      <c r="L139" s="11">
        <v>21</v>
      </c>
      <c r="M139" s="11">
        <v>0.75</v>
      </c>
      <c r="N139" s="43" t="s">
        <v>53</v>
      </c>
      <c r="R139" s="43" t="s">
        <v>180</v>
      </c>
    </row>
    <row r="140" spans="1:18" ht="15.75" customHeight="1" x14ac:dyDescent="0.25">
      <c r="B140" s="13"/>
      <c r="F140" s="13"/>
      <c r="G140" s="10">
        <f t="shared" si="8"/>
        <v>2.1</v>
      </c>
      <c r="H140" s="10" t="s">
        <v>29</v>
      </c>
      <c r="I140" s="10">
        <v>0.4400185154078734</v>
      </c>
      <c r="J140" s="20"/>
      <c r="L140" s="11">
        <v>21</v>
      </c>
      <c r="M140" s="11">
        <v>0.75</v>
      </c>
      <c r="N140" s="43" t="s">
        <v>53</v>
      </c>
      <c r="R140" s="43" t="s">
        <v>180</v>
      </c>
    </row>
    <row r="141" spans="1:18" ht="15.75" customHeight="1" x14ac:dyDescent="0.25">
      <c r="B141" s="13"/>
      <c r="F141" s="13"/>
      <c r="G141" s="10">
        <f t="shared" si="8"/>
        <v>2.1</v>
      </c>
      <c r="H141" s="10" t="s">
        <v>29</v>
      </c>
      <c r="I141" s="10">
        <v>0.51754842391961642</v>
      </c>
      <c r="J141" s="20"/>
      <c r="L141" s="11">
        <v>21</v>
      </c>
      <c r="M141" s="11">
        <v>0.75</v>
      </c>
      <c r="N141" s="43" t="s">
        <v>53</v>
      </c>
      <c r="R141" s="43" t="s">
        <v>180</v>
      </c>
    </row>
    <row r="142" spans="1:18" ht="15.75" customHeight="1" x14ac:dyDescent="0.25">
      <c r="B142" s="13"/>
      <c r="F142" s="13"/>
      <c r="G142" s="10">
        <f t="shared" si="8"/>
        <v>2.1</v>
      </c>
      <c r="H142" s="10" t="s">
        <v>29</v>
      </c>
      <c r="I142" s="10">
        <v>0.51754842391961642</v>
      </c>
      <c r="J142" s="20"/>
      <c r="L142" s="11">
        <v>21</v>
      </c>
      <c r="M142" s="11">
        <v>0.75</v>
      </c>
      <c r="N142" s="43" t="s">
        <v>53</v>
      </c>
      <c r="R142" s="43" t="s">
        <v>180</v>
      </c>
    </row>
    <row r="143" spans="1:18" ht="15.75" customHeight="1" x14ac:dyDescent="0.25">
      <c r="B143" s="13"/>
      <c r="F143" s="13"/>
      <c r="G143" s="10">
        <f t="shared" si="8"/>
        <v>2.1</v>
      </c>
      <c r="H143" s="10" t="s">
        <v>29</v>
      </c>
      <c r="I143" s="10">
        <v>0.54020734660843539</v>
      </c>
      <c r="J143" s="20"/>
      <c r="L143" s="11">
        <v>21</v>
      </c>
      <c r="M143" s="11">
        <v>0.75</v>
      </c>
      <c r="N143" s="43" t="s">
        <v>53</v>
      </c>
      <c r="R143" s="43" t="s">
        <v>180</v>
      </c>
    </row>
    <row r="144" spans="1:18" ht="15.75" customHeight="1" x14ac:dyDescent="0.25">
      <c r="B144" s="13"/>
      <c r="F144" s="13"/>
      <c r="G144" s="10">
        <f t="shared" si="8"/>
        <v>2.1</v>
      </c>
      <c r="H144" s="10" t="s">
        <v>29</v>
      </c>
      <c r="I144" s="10">
        <v>0.5410196884830345</v>
      </c>
      <c r="J144" s="20"/>
      <c r="L144" s="11">
        <v>21</v>
      </c>
      <c r="M144" s="11">
        <v>0.75</v>
      </c>
      <c r="N144" s="43" t="s">
        <v>53</v>
      </c>
      <c r="R144" s="43" t="s">
        <v>180</v>
      </c>
    </row>
    <row r="145" spans="2:18" ht="15.75" customHeight="1" x14ac:dyDescent="0.25">
      <c r="B145" s="13"/>
      <c r="F145" s="13"/>
      <c r="G145" s="10">
        <f t="shared" si="8"/>
        <v>2.1</v>
      </c>
      <c r="H145" s="10" t="s">
        <v>29</v>
      </c>
      <c r="I145" s="10">
        <v>0.54215696710747341</v>
      </c>
      <c r="J145" s="20"/>
      <c r="L145" s="11">
        <v>21</v>
      </c>
      <c r="M145" s="11">
        <v>0.75</v>
      </c>
      <c r="N145" s="43" t="s">
        <v>53</v>
      </c>
      <c r="R145" s="43" t="s">
        <v>180</v>
      </c>
    </row>
    <row r="146" spans="2:18" ht="15.75" customHeight="1" x14ac:dyDescent="0.25">
      <c r="B146" s="13"/>
      <c r="F146" s="13"/>
      <c r="G146" s="10">
        <f t="shared" si="8"/>
        <v>2.1</v>
      </c>
      <c r="H146" s="10" t="s">
        <v>29</v>
      </c>
      <c r="I146" s="10">
        <v>0.54215696710747341</v>
      </c>
      <c r="J146" s="20"/>
      <c r="L146" s="11">
        <v>21</v>
      </c>
      <c r="M146" s="11">
        <v>0.75</v>
      </c>
      <c r="N146" s="43" t="s">
        <v>53</v>
      </c>
      <c r="R146" s="43" t="s">
        <v>180</v>
      </c>
    </row>
    <row r="147" spans="2:18" ht="15.75" customHeight="1" x14ac:dyDescent="0.25">
      <c r="B147" s="13"/>
      <c r="F147" s="13"/>
      <c r="G147" s="10">
        <f t="shared" si="8"/>
        <v>2.1</v>
      </c>
      <c r="H147" s="10" t="s">
        <v>29</v>
      </c>
      <c r="I147" s="10">
        <v>0.55475729218458913</v>
      </c>
      <c r="J147" s="20"/>
      <c r="L147" s="11">
        <v>21</v>
      </c>
      <c r="M147" s="11">
        <v>0.75</v>
      </c>
      <c r="N147" s="43" t="s">
        <v>53</v>
      </c>
      <c r="R147" s="43" t="s">
        <v>180</v>
      </c>
    </row>
    <row r="148" spans="2:18" ht="15.75" customHeight="1" x14ac:dyDescent="0.25">
      <c r="B148" s="13"/>
      <c r="F148" s="13"/>
      <c r="G148" s="10">
        <f t="shared" si="8"/>
        <v>2.1</v>
      </c>
      <c r="H148" s="10" t="s">
        <v>29</v>
      </c>
      <c r="I148" s="10">
        <v>0.55475729218458913</v>
      </c>
      <c r="J148" s="20"/>
      <c r="L148" s="11">
        <v>21</v>
      </c>
      <c r="M148" s="11">
        <v>0.75</v>
      </c>
      <c r="N148" s="43" t="s">
        <v>53</v>
      </c>
      <c r="R148" s="43" t="s">
        <v>180</v>
      </c>
    </row>
    <row r="149" spans="2:18" ht="15.75" customHeight="1" x14ac:dyDescent="0.25">
      <c r="B149" s="13"/>
      <c r="F149" s="13"/>
      <c r="G149" s="10">
        <f t="shared" si="8"/>
        <v>2.1</v>
      </c>
      <c r="H149" s="10" t="s">
        <v>29</v>
      </c>
      <c r="I149" s="10">
        <v>0.56560656922090213</v>
      </c>
      <c r="J149" s="20"/>
      <c r="L149" s="11">
        <v>21</v>
      </c>
      <c r="M149" s="11">
        <v>0.75</v>
      </c>
      <c r="N149" s="43" t="s">
        <v>53</v>
      </c>
      <c r="R149" s="43" t="s">
        <v>180</v>
      </c>
    </row>
    <row r="150" spans="2:18" ht="15.75" customHeight="1" x14ac:dyDescent="0.25">
      <c r="B150" s="13"/>
      <c r="F150" s="13"/>
      <c r="G150" s="10">
        <f t="shared" si="8"/>
        <v>2.1</v>
      </c>
      <c r="H150" s="10" t="s">
        <v>29</v>
      </c>
      <c r="I150" s="10">
        <v>0.62794026906514366</v>
      </c>
      <c r="J150" s="20"/>
      <c r="L150" s="11">
        <v>21</v>
      </c>
      <c r="M150" s="11">
        <v>0.75</v>
      </c>
      <c r="N150" s="43" t="s">
        <v>53</v>
      </c>
      <c r="R150" s="43" t="s">
        <v>180</v>
      </c>
    </row>
    <row r="151" spans="2:18" ht="15.75" customHeight="1" x14ac:dyDescent="0.25">
      <c r="B151" s="13"/>
      <c r="F151" s="13"/>
      <c r="G151" s="10">
        <f t="shared" si="8"/>
        <v>2.1</v>
      </c>
      <c r="H151" s="10" t="s">
        <v>29</v>
      </c>
      <c r="I151" s="20">
        <v>0.62821104969000996</v>
      </c>
      <c r="J151" s="20"/>
      <c r="L151" s="11">
        <v>21</v>
      </c>
      <c r="M151" s="11">
        <v>0.75</v>
      </c>
      <c r="N151" s="43" t="s">
        <v>53</v>
      </c>
      <c r="R151" s="43" t="s">
        <v>180</v>
      </c>
    </row>
    <row r="152" spans="2:18" ht="15.75" customHeight="1" x14ac:dyDescent="0.25">
      <c r="B152" s="13"/>
      <c r="F152" s="13"/>
      <c r="G152" s="10">
        <f t="shared" si="8"/>
        <v>2.1</v>
      </c>
      <c r="H152" s="10" t="s">
        <v>29</v>
      </c>
      <c r="I152" s="20">
        <v>0.63167704168829963</v>
      </c>
      <c r="J152" s="20"/>
      <c r="L152" s="11">
        <v>21</v>
      </c>
      <c r="M152" s="11">
        <v>0.75</v>
      </c>
      <c r="N152" s="43" t="s">
        <v>53</v>
      </c>
      <c r="R152" s="43" t="s">
        <v>180</v>
      </c>
    </row>
    <row r="153" spans="2:18" ht="15.75" customHeight="1" x14ac:dyDescent="0.25">
      <c r="B153" s="13"/>
      <c r="F153" s="13"/>
      <c r="G153" s="10">
        <f t="shared" si="8"/>
        <v>2.1</v>
      </c>
      <c r="H153" s="10" t="s">
        <v>29</v>
      </c>
      <c r="I153" s="20">
        <v>0.63167704168829963</v>
      </c>
      <c r="J153" s="20"/>
      <c r="L153" s="11">
        <v>21</v>
      </c>
      <c r="M153" s="11">
        <v>0.75</v>
      </c>
      <c r="N153" s="43" t="s">
        <v>53</v>
      </c>
      <c r="R153" s="43" t="s">
        <v>180</v>
      </c>
    </row>
    <row r="154" spans="2:18" ht="15.75" customHeight="1" x14ac:dyDescent="0.25">
      <c r="B154" s="13"/>
      <c r="F154" s="13"/>
      <c r="G154" s="10">
        <f t="shared" si="8"/>
        <v>2.1</v>
      </c>
      <c r="H154" s="10" t="s">
        <v>29</v>
      </c>
      <c r="I154" s="20">
        <v>0.63218249885471711</v>
      </c>
      <c r="J154" s="20"/>
      <c r="L154" s="11">
        <v>21</v>
      </c>
      <c r="M154" s="11">
        <v>0.75</v>
      </c>
      <c r="N154" s="43" t="s">
        <v>53</v>
      </c>
      <c r="R154" s="43" t="s">
        <v>180</v>
      </c>
    </row>
    <row r="155" spans="2:18" ht="15.75" customHeight="1" x14ac:dyDescent="0.25">
      <c r="B155" s="13"/>
      <c r="F155" s="13"/>
      <c r="G155" s="10">
        <f>IF(ISNUMBER(D$22),D$22-0.1,"")</f>
        <v>0.9</v>
      </c>
      <c r="H155" s="10" t="s">
        <v>29</v>
      </c>
      <c r="I155" s="20">
        <v>0.2466655346180863</v>
      </c>
      <c r="J155" s="20"/>
      <c r="L155" s="11">
        <v>21</v>
      </c>
      <c r="M155" s="11">
        <v>0.75</v>
      </c>
      <c r="N155" s="43" t="s">
        <v>134</v>
      </c>
      <c r="R155" s="43" t="s">
        <v>181</v>
      </c>
    </row>
    <row r="156" spans="2:18" ht="15.75" customHeight="1" x14ac:dyDescent="0.25">
      <c r="B156" s="13"/>
      <c r="F156" s="13"/>
      <c r="G156" s="10">
        <f t="shared" ref="G156:G174" si="9">IF(ISNUMBER(D$22),D$22-0.1,"")</f>
        <v>0.9</v>
      </c>
      <c r="H156" s="10" t="s">
        <v>29</v>
      </c>
      <c r="I156" s="20">
        <v>0.2466655346180863</v>
      </c>
      <c r="J156" s="20"/>
      <c r="L156" s="11">
        <v>21</v>
      </c>
      <c r="M156" s="11">
        <v>0.75</v>
      </c>
      <c r="N156" s="43" t="s">
        <v>134</v>
      </c>
      <c r="R156" s="43" t="s">
        <v>181</v>
      </c>
    </row>
    <row r="157" spans="2:18" ht="15.75" customHeight="1" x14ac:dyDescent="0.25">
      <c r="B157" s="13"/>
      <c r="F157" s="13"/>
      <c r="G157" s="10">
        <f t="shared" si="9"/>
        <v>0.9</v>
      </c>
      <c r="H157" s="10" t="s">
        <v>29</v>
      </c>
      <c r="I157" s="20">
        <v>0.26695904468130588</v>
      </c>
      <c r="J157" s="20"/>
      <c r="L157" s="11">
        <v>21</v>
      </c>
      <c r="M157" s="11">
        <v>0.75</v>
      </c>
      <c r="N157" s="43" t="s">
        <v>134</v>
      </c>
      <c r="R157" s="43" t="s">
        <v>181</v>
      </c>
    </row>
    <row r="158" spans="2:18" ht="15.75" customHeight="1" x14ac:dyDescent="0.25">
      <c r="B158" s="13"/>
      <c r="F158" s="13"/>
      <c r="G158" s="10">
        <f t="shared" si="9"/>
        <v>0.9</v>
      </c>
      <c r="H158" s="10" t="s">
        <v>29</v>
      </c>
      <c r="I158" s="20">
        <v>0.50874766514980285</v>
      </c>
      <c r="J158" s="20"/>
      <c r="L158" s="11">
        <v>21</v>
      </c>
      <c r="M158" s="11">
        <v>0.75</v>
      </c>
      <c r="N158" s="43" t="s">
        <v>134</v>
      </c>
      <c r="R158" s="43" t="s">
        <v>181</v>
      </c>
    </row>
    <row r="159" spans="2:18" ht="15.75" customHeight="1" x14ac:dyDescent="0.25">
      <c r="B159" s="13"/>
      <c r="F159" s="13"/>
      <c r="G159" s="10">
        <f t="shared" si="9"/>
        <v>0.9</v>
      </c>
      <c r="H159" s="10" t="s">
        <v>29</v>
      </c>
      <c r="I159" s="20">
        <v>0.50874766514980285</v>
      </c>
      <c r="J159" s="20"/>
      <c r="L159" s="11">
        <v>21</v>
      </c>
      <c r="M159" s="11">
        <v>0.75</v>
      </c>
      <c r="N159" s="43" t="s">
        <v>134</v>
      </c>
      <c r="R159" s="43" t="s">
        <v>181</v>
      </c>
    </row>
    <row r="160" spans="2:18" ht="15.75" customHeight="1" x14ac:dyDescent="0.25">
      <c r="B160" s="13"/>
      <c r="F160" s="13"/>
      <c r="G160" s="10">
        <f t="shared" si="9"/>
        <v>0.9</v>
      </c>
      <c r="H160" s="10" t="s">
        <v>29</v>
      </c>
      <c r="I160" s="20">
        <v>0.56338759429496377</v>
      </c>
      <c r="J160" s="20"/>
      <c r="L160" s="11">
        <v>21</v>
      </c>
      <c r="M160" s="11">
        <v>0.75</v>
      </c>
      <c r="N160" s="43" t="s">
        <v>134</v>
      </c>
      <c r="R160" s="43" t="s">
        <v>181</v>
      </c>
    </row>
    <row r="161" spans="2:18" ht="15.75" customHeight="1" x14ac:dyDescent="0.25">
      <c r="B161" s="13"/>
      <c r="F161" s="13"/>
      <c r="G161" s="10">
        <f t="shared" si="9"/>
        <v>0.9</v>
      </c>
      <c r="H161" s="10" t="s">
        <v>29</v>
      </c>
      <c r="I161" s="20">
        <v>0.66265475490944625</v>
      </c>
      <c r="J161" s="20"/>
      <c r="L161" s="11">
        <v>21</v>
      </c>
      <c r="M161" s="11">
        <v>0.75</v>
      </c>
      <c r="N161" s="43" t="s">
        <v>134</v>
      </c>
      <c r="R161" s="43" t="s">
        <v>181</v>
      </c>
    </row>
    <row r="162" spans="2:18" ht="15.75" customHeight="1" x14ac:dyDescent="0.25">
      <c r="B162" s="13"/>
      <c r="F162" s="13"/>
      <c r="G162" s="10">
        <f t="shared" si="9"/>
        <v>0.9</v>
      </c>
      <c r="H162" s="10" t="s">
        <v>29</v>
      </c>
      <c r="I162" s="20">
        <v>0.66265475490944625</v>
      </c>
      <c r="J162" s="20"/>
      <c r="L162" s="11">
        <v>21</v>
      </c>
      <c r="M162" s="11">
        <v>0.75</v>
      </c>
      <c r="N162" s="43" t="s">
        <v>134</v>
      </c>
      <c r="R162" s="43" t="s">
        <v>181</v>
      </c>
    </row>
    <row r="163" spans="2:18" ht="15.75" customHeight="1" x14ac:dyDescent="0.25">
      <c r="B163" s="13"/>
      <c r="F163" s="13"/>
      <c r="G163" s="10">
        <f t="shared" si="9"/>
        <v>0.9</v>
      </c>
      <c r="H163" s="10" t="s">
        <v>29</v>
      </c>
      <c r="I163" s="20">
        <v>0.69166661576520161</v>
      </c>
      <c r="J163" s="20"/>
      <c r="L163" s="11">
        <v>21</v>
      </c>
      <c r="M163" s="11">
        <v>0.75</v>
      </c>
      <c r="N163" s="43" t="s">
        <v>134</v>
      </c>
      <c r="R163" s="43" t="s">
        <v>181</v>
      </c>
    </row>
    <row r="164" spans="2:18" ht="15.75" customHeight="1" x14ac:dyDescent="0.25">
      <c r="B164" s="13"/>
      <c r="F164" s="13"/>
      <c r="G164" s="10">
        <f t="shared" si="9"/>
        <v>0.9</v>
      </c>
      <c r="H164" s="10" t="s">
        <v>29</v>
      </c>
      <c r="I164" s="20">
        <v>0.69270671593928457</v>
      </c>
      <c r="J164" s="20"/>
      <c r="L164" s="11">
        <v>21</v>
      </c>
      <c r="M164" s="11">
        <v>0.75</v>
      </c>
      <c r="N164" s="43" t="s">
        <v>134</v>
      </c>
      <c r="R164" s="43" t="s">
        <v>181</v>
      </c>
    </row>
    <row r="165" spans="2:18" ht="15.75" customHeight="1" x14ac:dyDescent="0.25">
      <c r="B165" s="13"/>
      <c r="F165" s="13"/>
      <c r="G165" s="10">
        <f t="shared" si="9"/>
        <v>0.9</v>
      </c>
      <c r="H165" s="10" t="s">
        <v>29</v>
      </c>
      <c r="I165" s="20">
        <v>0.694162856183001</v>
      </c>
      <c r="J165" s="20"/>
      <c r="L165" s="11">
        <v>21</v>
      </c>
      <c r="M165" s="11">
        <v>0.75</v>
      </c>
      <c r="N165" s="43" t="s">
        <v>134</v>
      </c>
      <c r="R165" s="43" t="s">
        <v>181</v>
      </c>
    </row>
    <row r="166" spans="2:18" ht="15.75" customHeight="1" x14ac:dyDescent="0.25">
      <c r="B166" s="13"/>
      <c r="F166" s="13"/>
      <c r="G166" s="10">
        <f t="shared" si="9"/>
        <v>0.9</v>
      </c>
      <c r="H166" s="10" t="s">
        <v>29</v>
      </c>
      <c r="I166" s="10">
        <v>0.694162856183001</v>
      </c>
      <c r="J166" s="20"/>
      <c r="L166" s="11">
        <v>21</v>
      </c>
      <c r="M166" s="11">
        <v>0.75</v>
      </c>
      <c r="N166" s="43" t="s">
        <v>134</v>
      </c>
      <c r="R166" s="43" t="s">
        <v>181</v>
      </c>
    </row>
    <row r="167" spans="2:18" ht="15.75" customHeight="1" x14ac:dyDescent="0.25">
      <c r="B167" s="13"/>
      <c r="F167" s="13"/>
      <c r="G167" s="10">
        <f t="shared" si="9"/>
        <v>0.9</v>
      </c>
      <c r="H167" s="10" t="s">
        <v>29</v>
      </c>
      <c r="I167" s="10">
        <v>0.7102959655498885</v>
      </c>
      <c r="J167" s="20"/>
      <c r="L167" s="11">
        <v>21</v>
      </c>
      <c r="M167" s="11">
        <v>0.75</v>
      </c>
      <c r="N167" s="43" t="s">
        <v>134</v>
      </c>
      <c r="R167" s="43" t="s">
        <v>181</v>
      </c>
    </row>
    <row r="168" spans="2:18" ht="15.75" customHeight="1" x14ac:dyDescent="0.25">
      <c r="B168" s="13"/>
      <c r="F168" s="13"/>
      <c r="G168" s="10">
        <f t="shared" si="9"/>
        <v>0.9</v>
      </c>
      <c r="H168" s="10" t="s">
        <v>29</v>
      </c>
      <c r="I168" s="10">
        <v>0.7102959655498885</v>
      </c>
      <c r="J168" s="20"/>
      <c r="L168" s="11">
        <v>21</v>
      </c>
      <c r="M168" s="11">
        <v>0.75</v>
      </c>
      <c r="N168" s="43" t="s">
        <v>134</v>
      </c>
      <c r="R168" s="43" t="s">
        <v>181</v>
      </c>
    </row>
    <row r="169" spans="2:18" ht="15.75" customHeight="1" x14ac:dyDescent="0.25">
      <c r="B169" s="13"/>
      <c r="F169" s="13"/>
      <c r="G169" s="10">
        <f t="shared" si="9"/>
        <v>0.9</v>
      </c>
      <c r="H169" s="10" t="s">
        <v>29</v>
      </c>
      <c r="I169" s="10">
        <v>0.72418708120819708</v>
      </c>
      <c r="J169" s="20"/>
      <c r="L169" s="11">
        <v>21</v>
      </c>
      <c r="M169" s="11">
        <v>0.75</v>
      </c>
      <c r="N169" s="43" t="s">
        <v>134</v>
      </c>
      <c r="R169" s="43" t="s">
        <v>181</v>
      </c>
    </row>
    <row r="170" spans="2:18" ht="15.75" customHeight="1" x14ac:dyDescent="0.25">
      <c r="B170" s="13"/>
      <c r="F170" s="13"/>
      <c r="G170" s="10">
        <f t="shared" si="9"/>
        <v>0.9</v>
      </c>
      <c r="H170" s="10" t="s">
        <v>29</v>
      </c>
      <c r="I170" s="10">
        <v>0.80399743456616668</v>
      </c>
      <c r="J170" s="20"/>
      <c r="L170" s="11">
        <v>21</v>
      </c>
      <c r="M170" s="11">
        <v>0.75</v>
      </c>
      <c r="N170" s="43" t="s">
        <v>134</v>
      </c>
      <c r="R170" s="43" t="s">
        <v>181</v>
      </c>
    </row>
    <row r="171" spans="2:18" ht="15.75" customHeight="1" x14ac:dyDescent="0.25">
      <c r="B171" s="13"/>
      <c r="F171" s="13"/>
      <c r="G171" s="10">
        <f t="shared" si="9"/>
        <v>0.9</v>
      </c>
      <c r="H171" s="10" t="s">
        <v>29</v>
      </c>
      <c r="I171" s="10">
        <v>0.8043441346241943</v>
      </c>
      <c r="J171" s="20"/>
      <c r="L171" s="11">
        <v>21</v>
      </c>
      <c r="M171" s="11">
        <v>0.75</v>
      </c>
      <c r="N171" s="43" t="s">
        <v>134</v>
      </c>
      <c r="R171" s="43" t="s">
        <v>181</v>
      </c>
    </row>
    <row r="172" spans="2:18" ht="15.75" customHeight="1" x14ac:dyDescent="0.25">
      <c r="B172" s="13"/>
      <c r="F172" s="13"/>
      <c r="G172" s="10">
        <f t="shared" si="9"/>
        <v>0.9</v>
      </c>
      <c r="H172" s="10" t="s">
        <v>29</v>
      </c>
      <c r="I172" s="10">
        <v>0.80878189536694856</v>
      </c>
      <c r="J172" s="20"/>
      <c r="L172" s="11">
        <v>21</v>
      </c>
      <c r="M172" s="11">
        <v>0.75</v>
      </c>
      <c r="N172" s="43" t="s">
        <v>134</v>
      </c>
      <c r="R172" s="43" t="s">
        <v>181</v>
      </c>
    </row>
    <row r="173" spans="2:18" ht="15.75" customHeight="1" x14ac:dyDescent="0.25">
      <c r="B173" s="13"/>
      <c r="F173" s="13"/>
      <c r="G173" s="10">
        <f t="shared" si="9"/>
        <v>0.9</v>
      </c>
      <c r="H173" s="10" t="s">
        <v>29</v>
      </c>
      <c r="I173" s="10">
        <v>0.80878189536694856</v>
      </c>
      <c r="J173" s="20"/>
      <c r="L173" s="11">
        <v>21</v>
      </c>
      <c r="M173" s="11">
        <v>0.75</v>
      </c>
      <c r="N173" s="43" t="s">
        <v>134</v>
      </c>
      <c r="R173" s="43" t="s">
        <v>181</v>
      </c>
    </row>
    <row r="174" spans="2:18" ht="15.75" customHeight="1" x14ac:dyDescent="0.25">
      <c r="B174" s="13"/>
      <c r="F174" s="13"/>
      <c r="G174" s="10">
        <f t="shared" si="9"/>
        <v>0.9</v>
      </c>
      <c r="H174" s="10" t="s">
        <v>29</v>
      </c>
      <c r="I174" s="10">
        <v>0.80942906880860033</v>
      </c>
      <c r="J174" s="20"/>
      <c r="L174" s="11">
        <v>21</v>
      </c>
      <c r="M174" s="11">
        <v>0.75</v>
      </c>
      <c r="N174" s="43" t="s">
        <v>134</v>
      </c>
      <c r="R174" s="43" t="s">
        <v>181</v>
      </c>
    </row>
    <row r="175" spans="2:18" ht="15.75" customHeight="1" x14ac:dyDescent="0.25">
      <c r="B175" s="13"/>
      <c r="F175" s="13"/>
      <c r="G175" s="10">
        <f>IF(ISNUMBER(D$22),D$22,"")</f>
        <v>1</v>
      </c>
      <c r="H175" s="10" t="s">
        <v>29</v>
      </c>
      <c r="I175" s="10">
        <v>0.20275906945606692</v>
      </c>
      <c r="J175" s="20"/>
      <c r="L175" s="11">
        <v>21</v>
      </c>
      <c r="M175" s="11">
        <v>0.75</v>
      </c>
      <c r="N175" s="43" t="s">
        <v>134</v>
      </c>
      <c r="R175" s="43" t="s">
        <v>182</v>
      </c>
    </row>
    <row r="176" spans="2:18" ht="15.75" customHeight="1" x14ac:dyDescent="0.25">
      <c r="B176" s="13"/>
      <c r="F176" s="13"/>
      <c r="G176" s="10">
        <f t="shared" ref="G176:G194" si="10">IF(ISNUMBER(D$22),D$22,"")</f>
        <v>1</v>
      </c>
      <c r="H176" s="10" t="s">
        <v>29</v>
      </c>
      <c r="I176" s="10">
        <v>0.20275906945606692</v>
      </c>
      <c r="J176" s="20"/>
      <c r="L176" s="11">
        <v>21</v>
      </c>
      <c r="M176" s="11">
        <v>0.75</v>
      </c>
      <c r="N176" s="43" t="s">
        <v>134</v>
      </c>
      <c r="R176" s="43" t="s">
        <v>182</v>
      </c>
    </row>
    <row r="177" spans="2:18" ht="15.75" customHeight="1" x14ac:dyDescent="0.25">
      <c r="B177" s="13"/>
      <c r="F177" s="13"/>
      <c r="G177" s="10">
        <f t="shared" si="10"/>
        <v>1</v>
      </c>
      <c r="H177" s="10" t="s">
        <v>29</v>
      </c>
      <c r="I177" s="10">
        <v>0.21944033472803343</v>
      </c>
      <c r="J177" s="20"/>
      <c r="L177" s="11">
        <v>21</v>
      </c>
      <c r="M177" s="11">
        <v>0.75</v>
      </c>
      <c r="N177" s="43" t="s">
        <v>134</v>
      </c>
      <c r="R177" s="43" t="s">
        <v>182</v>
      </c>
    </row>
    <row r="178" spans="2:18" ht="15.75" customHeight="1" x14ac:dyDescent="0.25">
      <c r="B178" s="13"/>
      <c r="F178" s="13"/>
      <c r="G178" s="10">
        <f t="shared" si="10"/>
        <v>1</v>
      </c>
      <c r="H178" s="10" t="s">
        <v>29</v>
      </c>
      <c r="I178" s="10">
        <v>0.41819058075313792</v>
      </c>
      <c r="J178" s="20"/>
      <c r="L178" s="11">
        <v>21</v>
      </c>
      <c r="M178" s="11">
        <v>0.75</v>
      </c>
      <c r="N178" s="43" t="s">
        <v>134</v>
      </c>
      <c r="R178" s="43" t="s">
        <v>182</v>
      </c>
    </row>
    <row r="179" spans="2:18" ht="15.75" customHeight="1" x14ac:dyDescent="0.25">
      <c r="B179" s="13"/>
      <c r="F179" s="13"/>
      <c r="G179" s="10">
        <f t="shared" si="10"/>
        <v>1</v>
      </c>
      <c r="H179" s="10" t="s">
        <v>29</v>
      </c>
      <c r="I179" s="10">
        <v>0.41819058075313792</v>
      </c>
      <c r="J179" s="20"/>
      <c r="L179" s="11">
        <v>21</v>
      </c>
      <c r="M179" s="11">
        <v>0.75</v>
      </c>
      <c r="N179" s="43" t="s">
        <v>134</v>
      </c>
      <c r="R179" s="43" t="s">
        <v>182</v>
      </c>
    </row>
    <row r="180" spans="2:18" ht="15.75" customHeight="1" x14ac:dyDescent="0.25">
      <c r="B180" s="13"/>
      <c r="F180" s="13"/>
      <c r="G180" s="10">
        <f t="shared" si="10"/>
        <v>1</v>
      </c>
      <c r="H180" s="10" t="s">
        <v>29</v>
      </c>
      <c r="I180" s="10">
        <v>0.46310460251046021</v>
      </c>
      <c r="J180" s="20"/>
      <c r="L180" s="11">
        <v>21</v>
      </c>
      <c r="M180" s="11">
        <v>0.75</v>
      </c>
      <c r="N180" s="43" t="s">
        <v>134</v>
      </c>
      <c r="R180" s="43" t="s">
        <v>182</v>
      </c>
    </row>
    <row r="181" spans="2:18" ht="15.75" customHeight="1" x14ac:dyDescent="0.25">
      <c r="B181" s="13"/>
      <c r="F181" s="13"/>
      <c r="G181" s="10">
        <f t="shared" si="10"/>
        <v>1</v>
      </c>
      <c r="H181" s="10" t="s">
        <v>29</v>
      </c>
      <c r="I181" s="20">
        <v>0.54470220853556484</v>
      </c>
      <c r="J181" s="20"/>
      <c r="L181" s="11">
        <v>21</v>
      </c>
      <c r="M181" s="11">
        <v>0.75</v>
      </c>
      <c r="N181" s="43" t="s">
        <v>134</v>
      </c>
      <c r="R181" s="43" t="s">
        <v>182</v>
      </c>
    </row>
    <row r="182" spans="2:18" ht="15.75" customHeight="1" x14ac:dyDescent="0.25">
      <c r="B182" s="13"/>
      <c r="F182" s="13"/>
      <c r="G182" s="10">
        <f t="shared" si="10"/>
        <v>1</v>
      </c>
      <c r="H182" s="10" t="s">
        <v>29</v>
      </c>
      <c r="I182" s="20">
        <v>0.54470220853556484</v>
      </c>
      <c r="J182" s="20"/>
      <c r="L182" s="11">
        <v>21</v>
      </c>
      <c r="M182" s="11">
        <v>0.75</v>
      </c>
      <c r="N182" s="43" t="s">
        <v>134</v>
      </c>
      <c r="R182" s="43" t="s">
        <v>182</v>
      </c>
    </row>
    <row r="183" spans="2:18" ht="15.75" customHeight="1" x14ac:dyDescent="0.25">
      <c r="B183" s="13"/>
      <c r="F183" s="13"/>
      <c r="G183" s="10">
        <f t="shared" si="10"/>
        <v>1</v>
      </c>
      <c r="H183" s="10" t="s">
        <v>29</v>
      </c>
      <c r="I183" s="20">
        <v>0.56854995815899567</v>
      </c>
      <c r="J183" s="20"/>
      <c r="L183" s="11">
        <v>21</v>
      </c>
      <c r="M183" s="11">
        <v>0.75</v>
      </c>
      <c r="N183" s="43" t="s">
        <v>134</v>
      </c>
      <c r="R183" s="43" t="s">
        <v>182</v>
      </c>
    </row>
    <row r="184" spans="2:18" ht="15.75" customHeight="1" x14ac:dyDescent="0.25">
      <c r="B184" s="13"/>
      <c r="F184" s="13"/>
      <c r="G184" s="10">
        <f t="shared" si="10"/>
        <v>1</v>
      </c>
      <c r="H184" s="10" t="s">
        <v>29</v>
      </c>
      <c r="I184" s="20">
        <v>0.5694049205020919</v>
      </c>
      <c r="J184" s="20"/>
      <c r="L184" s="11">
        <v>21</v>
      </c>
      <c r="M184" s="11">
        <v>0.75</v>
      </c>
      <c r="N184" s="43" t="s">
        <v>134</v>
      </c>
      <c r="R184" s="43" t="s">
        <v>182</v>
      </c>
    </row>
    <row r="185" spans="2:18" ht="15.75" customHeight="1" x14ac:dyDescent="0.25">
      <c r="B185" s="13"/>
      <c r="F185" s="13"/>
      <c r="G185" s="10">
        <f t="shared" si="10"/>
        <v>1</v>
      </c>
      <c r="H185" s="10" t="s">
        <v>29</v>
      </c>
      <c r="I185" s="20">
        <v>0.57060186778242683</v>
      </c>
      <c r="J185" s="20"/>
      <c r="L185" s="11">
        <v>21</v>
      </c>
      <c r="M185" s="11">
        <v>0.75</v>
      </c>
      <c r="N185" s="43" t="s">
        <v>134</v>
      </c>
      <c r="R185" s="43" t="s">
        <v>182</v>
      </c>
    </row>
    <row r="186" spans="2:18" ht="15.75" customHeight="1" x14ac:dyDescent="0.25">
      <c r="B186" s="13"/>
      <c r="F186" s="13"/>
      <c r="G186" s="10">
        <f t="shared" si="10"/>
        <v>1</v>
      </c>
      <c r="H186" s="10" t="s">
        <v>29</v>
      </c>
      <c r="I186" s="20">
        <v>0.57060186778242683</v>
      </c>
      <c r="J186" s="20"/>
      <c r="L186" s="11">
        <v>21</v>
      </c>
      <c r="M186" s="11">
        <v>0.75</v>
      </c>
      <c r="N186" s="43" t="s">
        <v>134</v>
      </c>
      <c r="R186" s="43" t="s">
        <v>182</v>
      </c>
    </row>
    <row r="187" spans="2:18" ht="15.75" customHeight="1" x14ac:dyDescent="0.25">
      <c r="B187" s="13"/>
      <c r="F187" s="13"/>
      <c r="G187" s="10">
        <f t="shared" si="10"/>
        <v>1</v>
      </c>
      <c r="H187" s="10" t="s">
        <v>29</v>
      </c>
      <c r="I187" s="20">
        <v>0.58386328368200835</v>
      </c>
      <c r="J187" s="20"/>
      <c r="L187" s="11">
        <v>21</v>
      </c>
      <c r="M187" s="11">
        <v>0.75</v>
      </c>
      <c r="N187" s="43" t="s">
        <v>134</v>
      </c>
      <c r="R187" s="43" t="s">
        <v>182</v>
      </c>
    </row>
    <row r="188" spans="2:18" ht="15.75" customHeight="1" x14ac:dyDescent="0.25">
      <c r="B188" s="13"/>
      <c r="F188" s="13"/>
      <c r="G188" s="10">
        <f t="shared" si="10"/>
        <v>1</v>
      </c>
      <c r="H188" s="10" t="s">
        <v>29</v>
      </c>
      <c r="I188" s="20">
        <v>0.58386328368200835</v>
      </c>
      <c r="J188" s="20"/>
      <c r="L188" s="11">
        <v>21</v>
      </c>
      <c r="M188" s="11">
        <v>0.75</v>
      </c>
      <c r="N188" s="43" t="s">
        <v>134</v>
      </c>
      <c r="R188" s="43" t="s">
        <v>182</v>
      </c>
    </row>
    <row r="189" spans="2:18" ht="15.75" customHeight="1" x14ac:dyDescent="0.25">
      <c r="B189" s="13"/>
      <c r="F189" s="13"/>
      <c r="G189" s="10">
        <f t="shared" si="10"/>
        <v>1</v>
      </c>
      <c r="H189" s="10" t="s">
        <v>29</v>
      </c>
      <c r="I189" s="20">
        <v>0.59528178075313798</v>
      </c>
      <c r="J189" s="20"/>
      <c r="L189" s="11">
        <v>21</v>
      </c>
      <c r="M189" s="11">
        <v>0.75</v>
      </c>
      <c r="N189" s="43" t="s">
        <v>134</v>
      </c>
      <c r="R189" s="43" t="s">
        <v>182</v>
      </c>
    </row>
    <row r="190" spans="2:18" ht="15.75" customHeight="1" x14ac:dyDescent="0.25">
      <c r="B190" s="13"/>
      <c r="F190" s="13"/>
      <c r="G190" s="10">
        <f t="shared" si="10"/>
        <v>1</v>
      </c>
      <c r="H190" s="10" t="s">
        <v>29</v>
      </c>
      <c r="I190" s="20">
        <v>0.66088589121338892</v>
      </c>
      <c r="J190" s="20"/>
      <c r="L190" s="11">
        <v>21</v>
      </c>
      <c r="M190" s="11">
        <v>0.75</v>
      </c>
      <c r="N190" s="43" t="s">
        <v>134</v>
      </c>
      <c r="R190" s="43" t="s">
        <v>182</v>
      </c>
    </row>
    <row r="191" spans="2:18" ht="15.75" customHeight="1" x14ac:dyDescent="0.25">
      <c r="B191" s="13"/>
      <c r="F191" s="13"/>
      <c r="G191" s="10">
        <f t="shared" si="10"/>
        <v>1</v>
      </c>
      <c r="H191" s="10" t="s">
        <v>29</v>
      </c>
      <c r="I191" s="20">
        <v>0.6611708786610877</v>
      </c>
      <c r="J191" s="20"/>
      <c r="L191" s="11">
        <v>21</v>
      </c>
      <c r="M191" s="11">
        <v>0.75</v>
      </c>
      <c r="N191" s="43" t="s">
        <v>134</v>
      </c>
      <c r="R191" s="43" t="s">
        <v>182</v>
      </c>
    </row>
    <row r="192" spans="2:18" ht="15.75" customHeight="1" x14ac:dyDescent="0.25">
      <c r="B192" s="13"/>
      <c r="F192" s="13"/>
      <c r="G192" s="10">
        <f t="shared" si="10"/>
        <v>1</v>
      </c>
      <c r="H192" s="10" t="s">
        <v>29</v>
      </c>
      <c r="I192" s="20">
        <v>0.66481871799163172</v>
      </c>
      <c r="J192" s="20"/>
      <c r="L192" s="11">
        <v>21</v>
      </c>
      <c r="M192" s="11">
        <v>0.75</v>
      </c>
      <c r="N192" s="43" t="s">
        <v>134</v>
      </c>
      <c r="R192" s="43" t="s">
        <v>182</v>
      </c>
    </row>
    <row r="193" spans="2:18" ht="15.75" customHeight="1" x14ac:dyDescent="0.25">
      <c r="B193" s="13"/>
      <c r="F193" s="13"/>
      <c r="G193" s="10">
        <f t="shared" si="10"/>
        <v>1</v>
      </c>
      <c r="H193" s="10" t="s">
        <v>29</v>
      </c>
      <c r="I193" s="20">
        <v>0.66481871799163172</v>
      </c>
      <c r="J193" s="20"/>
      <c r="L193" s="11">
        <v>21</v>
      </c>
      <c r="M193" s="11">
        <v>0.75</v>
      </c>
      <c r="N193" s="43" t="s">
        <v>134</v>
      </c>
      <c r="R193" s="43" t="s">
        <v>182</v>
      </c>
    </row>
    <row r="194" spans="2:18" ht="15.75" customHeight="1" x14ac:dyDescent="0.25">
      <c r="B194" s="13"/>
      <c r="F194" s="13"/>
      <c r="G194" s="10">
        <f t="shared" si="10"/>
        <v>1</v>
      </c>
      <c r="H194" s="10" t="s">
        <v>29</v>
      </c>
      <c r="I194" s="20">
        <v>0.66535069456066942</v>
      </c>
      <c r="J194" s="20"/>
      <c r="L194" s="11">
        <v>21</v>
      </c>
      <c r="M194" s="11">
        <v>0.75</v>
      </c>
      <c r="N194" s="43" t="s">
        <v>134</v>
      </c>
      <c r="R194" s="43" t="s">
        <v>182</v>
      </c>
    </row>
    <row r="195" spans="2:18" ht="15.75" customHeight="1" x14ac:dyDescent="0.25">
      <c r="B195" s="13"/>
      <c r="F195" s="13"/>
      <c r="G195" s="10">
        <f>IF(ISNUMBER(D$22),D$22+0.1,"")</f>
        <v>1.1000000000000001</v>
      </c>
      <c r="H195" s="10" t="s">
        <v>29</v>
      </c>
      <c r="I195" s="20">
        <v>9.1019582274073849E-2</v>
      </c>
      <c r="J195" s="20"/>
      <c r="L195" s="11">
        <v>21</v>
      </c>
      <c r="M195" s="11">
        <v>0.75</v>
      </c>
      <c r="N195" s="43" t="s">
        <v>134</v>
      </c>
      <c r="R195" s="43" t="s">
        <v>183</v>
      </c>
    </row>
    <row r="196" spans="2:18" ht="15.75" customHeight="1" x14ac:dyDescent="0.25">
      <c r="B196" s="13"/>
      <c r="F196" s="13"/>
      <c r="G196" s="10">
        <f t="shared" ref="G196:G214" si="11">IF(ISNUMBER(D$22),D$22+0.1,"")</f>
        <v>1.1000000000000001</v>
      </c>
      <c r="H196" s="10" t="s">
        <v>29</v>
      </c>
      <c r="I196" s="10">
        <v>9.1019582274073849E-2</v>
      </c>
      <c r="J196" s="20"/>
      <c r="L196" s="11">
        <v>21</v>
      </c>
      <c r="M196" s="11">
        <v>0.75</v>
      </c>
      <c r="N196" s="43" t="s">
        <v>134</v>
      </c>
      <c r="R196" s="43" t="s">
        <v>183</v>
      </c>
    </row>
    <row r="197" spans="2:18" ht="15.75" customHeight="1" x14ac:dyDescent="0.25">
      <c r="B197" s="13"/>
      <c r="F197" s="13"/>
      <c r="G197" s="10">
        <f t="shared" si="11"/>
        <v>1.1000000000000001</v>
      </c>
      <c r="H197" s="10" t="s">
        <v>29</v>
      </c>
      <c r="I197" s="10">
        <v>9.8507887487401871E-2</v>
      </c>
      <c r="J197" s="20"/>
      <c r="L197" s="11">
        <v>21</v>
      </c>
      <c r="M197" s="11">
        <v>0.75</v>
      </c>
      <c r="N197" s="43" t="s">
        <v>134</v>
      </c>
      <c r="R197" s="43" t="s">
        <v>183</v>
      </c>
    </row>
    <row r="198" spans="2:18" ht="15.75" customHeight="1" x14ac:dyDescent="0.25">
      <c r="B198" s="13"/>
      <c r="F198" s="13"/>
      <c r="G198" s="10">
        <f t="shared" si="11"/>
        <v>1.1000000000000001</v>
      </c>
      <c r="H198" s="10" t="s">
        <v>29</v>
      </c>
      <c r="I198" s="10">
        <v>0.18772788844027724</v>
      </c>
      <c r="J198" s="20"/>
      <c r="L198" s="11">
        <v>21</v>
      </c>
      <c r="M198" s="11">
        <v>0.75</v>
      </c>
      <c r="N198" s="43" t="s">
        <v>134</v>
      </c>
      <c r="R198" s="43" t="s">
        <v>183</v>
      </c>
    </row>
    <row r="199" spans="2:18" ht="15.75" customHeight="1" x14ac:dyDescent="0.25">
      <c r="B199" s="13"/>
      <c r="F199" s="13"/>
      <c r="G199" s="10">
        <f t="shared" si="11"/>
        <v>1.1000000000000001</v>
      </c>
      <c r="H199" s="10" t="s">
        <v>29</v>
      </c>
      <c r="I199" s="10">
        <v>0.18772788844027724</v>
      </c>
      <c r="J199" s="20"/>
      <c r="L199" s="11">
        <v>21</v>
      </c>
      <c r="M199" s="11">
        <v>0.75</v>
      </c>
      <c r="N199" s="43" t="s">
        <v>134</v>
      </c>
      <c r="R199" s="43" t="s">
        <v>183</v>
      </c>
    </row>
    <row r="200" spans="2:18" ht="15.75" customHeight="1" x14ac:dyDescent="0.25">
      <c r="B200" s="13"/>
      <c r="F200" s="13"/>
      <c r="G200" s="10">
        <f t="shared" si="11"/>
        <v>1.1000000000000001</v>
      </c>
      <c r="H200" s="10" t="s">
        <v>29</v>
      </c>
      <c r="I200" s="10">
        <v>0.20789002229484163</v>
      </c>
      <c r="J200" s="20"/>
      <c r="L200" s="11">
        <v>21</v>
      </c>
      <c r="M200" s="11">
        <v>0.75</v>
      </c>
      <c r="N200" s="43" t="s">
        <v>134</v>
      </c>
      <c r="R200" s="43" t="s">
        <v>183</v>
      </c>
    </row>
    <row r="201" spans="2:18" ht="15.75" customHeight="1" x14ac:dyDescent="0.25">
      <c r="B201" s="13"/>
      <c r="F201" s="13"/>
      <c r="G201" s="10">
        <f t="shared" si="11"/>
        <v>1.1000000000000001</v>
      </c>
      <c r="H201" s="10" t="s">
        <v>29</v>
      </c>
      <c r="I201" s="10">
        <v>0.24451960456158567</v>
      </c>
      <c r="J201" s="20"/>
      <c r="L201" s="11">
        <v>21</v>
      </c>
      <c r="M201" s="11">
        <v>0.75</v>
      </c>
      <c r="N201" s="43" t="s">
        <v>134</v>
      </c>
      <c r="R201" s="43" t="s">
        <v>183</v>
      </c>
    </row>
    <row r="202" spans="2:18" ht="15.75" customHeight="1" x14ac:dyDescent="0.25">
      <c r="B202" s="13"/>
      <c r="F202" s="13"/>
      <c r="G202" s="10">
        <f t="shared" si="11"/>
        <v>1.1000000000000001</v>
      </c>
      <c r="H202" s="10" t="s">
        <v>29</v>
      </c>
      <c r="I202" s="10">
        <v>0.24451960456158567</v>
      </c>
      <c r="J202" s="20"/>
      <c r="L202" s="11">
        <v>21</v>
      </c>
      <c r="M202" s="11">
        <v>0.75</v>
      </c>
      <c r="N202" s="43" t="s">
        <v>134</v>
      </c>
      <c r="R202" s="43" t="s">
        <v>183</v>
      </c>
    </row>
    <row r="203" spans="2:18" ht="15.75" customHeight="1" x14ac:dyDescent="0.25">
      <c r="B203" s="13"/>
      <c r="F203" s="13"/>
      <c r="G203" s="10">
        <f t="shared" si="11"/>
        <v>1.1000000000000001</v>
      </c>
      <c r="H203" s="10" t="s">
        <v>29</v>
      </c>
      <c r="I203" s="10">
        <v>0.25522498121735937</v>
      </c>
      <c r="J203" s="20"/>
      <c r="L203" s="11">
        <v>21</v>
      </c>
      <c r="M203" s="11">
        <v>0.75</v>
      </c>
      <c r="N203" s="43" t="s">
        <v>134</v>
      </c>
      <c r="R203" s="43" t="s">
        <v>183</v>
      </c>
    </row>
    <row r="204" spans="2:18" ht="15.75" customHeight="1" x14ac:dyDescent="0.25">
      <c r="B204" s="13"/>
      <c r="F204" s="13"/>
      <c r="G204" s="10">
        <f t="shared" si="11"/>
        <v>1.1000000000000001</v>
      </c>
      <c r="H204" s="10" t="s">
        <v>29</v>
      </c>
      <c r="I204" s="10">
        <v>0.255608778181596</v>
      </c>
      <c r="J204" s="20"/>
      <c r="L204" s="11">
        <v>21</v>
      </c>
      <c r="M204" s="11">
        <v>0.75</v>
      </c>
      <c r="N204" s="43" t="s">
        <v>134</v>
      </c>
      <c r="R204" s="43" t="s">
        <v>183</v>
      </c>
    </row>
    <row r="205" spans="2:18" ht="15.75" customHeight="1" x14ac:dyDescent="0.25">
      <c r="B205" s="13"/>
      <c r="F205" s="13"/>
      <c r="G205" s="10">
        <f t="shared" si="11"/>
        <v>1.1000000000000001</v>
      </c>
      <c r="H205" s="10" t="s">
        <v>29</v>
      </c>
      <c r="I205" s="10">
        <v>0.25614609393152737</v>
      </c>
      <c r="J205" s="20"/>
      <c r="L205" s="11">
        <v>21</v>
      </c>
      <c r="M205" s="11">
        <v>0.75</v>
      </c>
      <c r="N205" s="43" t="s">
        <v>134</v>
      </c>
      <c r="R205" s="43" t="s">
        <v>183</v>
      </c>
    </row>
    <row r="206" spans="2:18" ht="15.75" customHeight="1" x14ac:dyDescent="0.25">
      <c r="B206" s="13"/>
      <c r="F206" s="13"/>
      <c r="G206" s="10">
        <f t="shared" si="11"/>
        <v>1.1000000000000001</v>
      </c>
      <c r="H206" s="10" t="s">
        <v>29</v>
      </c>
      <c r="I206" s="10">
        <v>0.25614609393152737</v>
      </c>
      <c r="J206" s="20"/>
      <c r="L206" s="11">
        <v>21</v>
      </c>
      <c r="M206" s="11">
        <v>0.75</v>
      </c>
      <c r="N206" s="43" t="s">
        <v>134</v>
      </c>
      <c r="R206" s="43" t="s">
        <v>183</v>
      </c>
    </row>
    <row r="207" spans="2:18" ht="15.75" customHeight="1" x14ac:dyDescent="0.25">
      <c r="B207" s="13"/>
      <c r="F207" s="13"/>
      <c r="G207" s="10">
        <f t="shared" si="11"/>
        <v>1.1000000000000001</v>
      </c>
      <c r="H207" s="10" t="s">
        <v>29</v>
      </c>
      <c r="I207" s="10">
        <v>0.26209921128790886</v>
      </c>
      <c r="J207" s="20"/>
      <c r="L207" s="11">
        <v>21</v>
      </c>
      <c r="M207" s="11">
        <v>0.75</v>
      </c>
      <c r="N207" s="43" t="s">
        <v>134</v>
      </c>
      <c r="R207" s="43" t="s">
        <v>183</v>
      </c>
    </row>
    <row r="208" spans="2:18" ht="15.75" customHeight="1" x14ac:dyDescent="0.25">
      <c r="B208" s="13"/>
      <c r="F208" s="13"/>
      <c r="G208" s="10">
        <f t="shared" si="11"/>
        <v>1.1000000000000001</v>
      </c>
      <c r="H208" s="10" t="s">
        <v>29</v>
      </c>
      <c r="I208" s="10">
        <v>0.26209921128790886</v>
      </c>
      <c r="J208" s="20"/>
      <c r="L208" s="11">
        <v>21</v>
      </c>
      <c r="M208" s="11">
        <v>0.75</v>
      </c>
      <c r="N208" s="43" t="s">
        <v>134</v>
      </c>
      <c r="R208" s="43" t="s">
        <v>183</v>
      </c>
    </row>
    <row r="209" spans="1:18" ht="15.75" customHeight="1" x14ac:dyDescent="0.25">
      <c r="B209" s="13"/>
      <c r="F209" s="13"/>
      <c r="G209" s="10">
        <f t="shared" si="11"/>
        <v>1.1000000000000001</v>
      </c>
      <c r="H209" s="10" t="s">
        <v>29</v>
      </c>
      <c r="I209" s="10">
        <v>0.26722503296582473</v>
      </c>
      <c r="J209" s="20"/>
      <c r="L209" s="11">
        <v>21</v>
      </c>
      <c r="M209" s="11">
        <v>0.75</v>
      </c>
      <c r="N209" s="43" t="s">
        <v>134</v>
      </c>
      <c r="R209" s="43" t="s">
        <v>183</v>
      </c>
    </row>
    <row r="210" spans="1:18" ht="15.75" customHeight="1" x14ac:dyDescent="0.25">
      <c r="B210" s="13"/>
      <c r="F210" s="13"/>
      <c r="G210" s="10">
        <f t="shared" si="11"/>
        <v>1.1000000000000001</v>
      </c>
      <c r="H210" s="10" t="s">
        <v>29</v>
      </c>
      <c r="I210" s="10">
        <v>0.29667505335491551</v>
      </c>
      <c r="J210" s="20"/>
      <c r="L210" s="11">
        <v>21</v>
      </c>
      <c r="M210" s="11">
        <v>0.75</v>
      </c>
      <c r="N210" s="43" t="s">
        <v>134</v>
      </c>
      <c r="R210" s="43" t="s">
        <v>183</v>
      </c>
    </row>
    <row r="211" spans="1:18" ht="15.75" customHeight="1" x14ac:dyDescent="0.25">
      <c r="B211" s="13"/>
      <c r="F211" s="13"/>
      <c r="G211" s="10">
        <f t="shared" si="11"/>
        <v>1.1000000000000001</v>
      </c>
      <c r="H211" s="10" t="s">
        <v>29</v>
      </c>
      <c r="I211" s="20">
        <v>0.29680298567632768</v>
      </c>
      <c r="J211" s="20"/>
      <c r="L211" s="11">
        <v>21</v>
      </c>
      <c r="M211" s="11">
        <v>0.75</v>
      </c>
      <c r="N211" s="43" t="s">
        <v>134</v>
      </c>
      <c r="R211" s="43" t="s">
        <v>183</v>
      </c>
    </row>
    <row r="212" spans="1:18" ht="15.75" customHeight="1" x14ac:dyDescent="0.25">
      <c r="B212" s="13"/>
      <c r="F212" s="13"/>
      <c r="G212" s="10">
        <f t="shared" si="11"/>
        <v>1.1000000000000001</v>
      </c>
      <c r="H212" s="10" t="s">
        <v>29</v>
      </c>
      <c r="I212" s="20">
        <v>0.298440519390404</v>
      </c>
      <c r="J212" s="20"/>
      <c r="L212" s="11">
        <v>21</v>
      </c>
      <c r="M212" s="11">
        <v>0.75</v>
      </c>
      <c r="N212" s="43" t="s">
        <v>134</v>
      </c>
      <c r="R212" s="43" t="s">
        <v>183</v>
      </c>
    </row>
    <row r="213" spans="1:18" ht="15.75" customHeight="1" x14ac:dyDescent="0.25">
      <c r="B213" s="13"/>
      <c r="F213" s="13"/>
      <c r="G213" s="10">
        <f t="shared" si="11"/>
        <v>1.1000000000000001</v>
      </c>
      <c r="H213" s="10" t="s">
        <v>29</v>
      </c>
      <c r="I213" s="20">
        <v>0.298440519390404</v>
      </c>
      <c r="J213" s="20"/>
      <c r="L213" s="11">
        <v>21</v>
      </c>
      <c r="M213" s="11">
        <v>0.75</v>
      </c>
      <c r="N213" s="43" t="s">
        <v>134</v>
      </c>
      <c r="R213" s="43" t="s">
        <v>183</v>
      </c>
    </row>
    <row r="214" spans="1:18" ht="15.75" customHeight="1" x14ac:dyDescent="0.25">
      <c r="B214" s="13"/>
      <c r="F214" s="13"/>
      <c r="G214" s="10">
        <f t="shared" si="11"/>
        <v>1.1000000000000001</v>
      </c>
      <c r="H214" s="10" t="s">
        <v>29</v>
      </c>
      <c r="I214" s="20">
        <v>0.29867932639037353</v>
      </c>
      <c r="J214" s="20"/>
      <c r="L214" s="11">
        <v>21</v>
      </c>
      <c r="M214" s="11">
        <v>0.75</v>
      </c>
      <c r="N214" s="43" t="s">
        <v>134</v>
      </c>
      <c r="R214" s="43" t="s">
        <v>183</v>
      </c>
    </row>
    <row r="215" spans="1:18" ht="15.75" customHeight="1" x14ac:dyDescent="0.25">
      <c r="B215" s="13"/>
      <c r="F215" s="13"/>
      <c r="I215" s="20"/>
      <c r="J215" s="20"/>
    </row>
    <row r="216" spans="1:18" ht="15.75" customHeight="1" x14ac:dyDescent="0.25">
      <c r="B216" s="13"/>
      <c r="F216" s="13"/>
      <c r="I216" s="20"/>
      <c r="J216" s="20"/>
    </row>
    <row r="217" spans="1:18" ht="15.75" customHeight="1" x14ac:dyDescent="0.25">
      <c r="B217" s="13"/>
      <c r="F217" s="13"/>
      <c r="I217" s="20"/>
      <c r="J217" s="20"/>
    </row>
    <row r="218" spans="1:18" ht="15.75" customHeight="1" x14ac:dyDescent="0.25">
      <c r="B218" s="13"/>
      <c r="F218" s="13"/>
      <c r="I218" s="20"/>
      <c r="J218" s="20"/>
    </row>
    <row r="219" spans="1:18" ht="15.75" customHeight="1" x14ac:dyDescent="0.25">
      <c r="B219" s="13"/>
      <c r="F219" s="13"/>
      <c r="I219" s="20"/>
      <c r="J219" s="20"/>
    </row>
    <row r="220" spans="1:18" ht="15.75" customHeight="1" x14ac:dyDescent="0.25">
      <c r="B220" s="13"/>
      <c r="F220" s="13"/>
      <c r="I220" s="20"/>
      <c r="J220" s="20"/>
    </row>
    <row r="221" spans="1:18" ht="15.75" customHeight="1" x14ac:dyDescent="0.25">
      <c r="B221" s="13"/>
      <c r="F221" s="13"/>
      <c r="I221" s="20"/>
      <c r="J221" s="20"/>
    </row>
    <row r="222" spans="1:18" ht="15.75" customHeight="1" x14ac:dyDescent="0.25">
      <c r="B222" s="13"/>
      <c r="F222" s="13"/>
      <c r="I222" s="20"/>
      <c r="J222" s="20"/>
    </row>
    <row r="223" spans="1:18" ht="15.75" customHeight="1" x14ac:dyDescent="0.25">
      <c r="B223" s="13"/>
      <c r="F223" s="13"/>
      <c r="I223" s="20"/>
      <c r="J223" s="20"/>
    </row>
    <row r="224" spans="1:18" ht="15.75" customHeight="1" x14ac:dyDescent="0.25">
      <c r="A224" s="11" t="s">
        <v>116</v>
      </c>
      <c r="B224" s="13"/>
      <c r="F224" s="13"/>
      <c r="I224" s="20"/>
      <c r="J224" s="20"/>
    </row>
    <row r="225" spans="2:10" ht="15.75" customHeight="1" x14ac:dyDescent="0.25">
      <c r="B225" s="13"/>
      <c r="F225" s="13"/>
      <c r="I225" s="20"/>
      <c r="J225" s="20"/>
    </row>
    <row r="226" spans="2:10" ht="15.75" customHeight="1" x14ac:dyDescent="0.25">
      <c r="B226" s="13"/>
      <c r="F226" s="13"/>
      <c r="I226" s="10"/>
      <c r="J226" s="20"/>
    </row>
    <row r="227" spans="2:10" ht="15.75" customHeight="1" x14ac:dyDescent="0.25">
      <c r="B227" s="13"/>
      <c r="F227" s="13"/>
      <c r="I227" s="10"/>
      <c r="J227" s="20"/>
    </row>
    <row r="228" spans="2:10" ht="15.75" customHeight="1" x14ac:dyDescent="0.25">
      <c r="B228" s="13"/>
      <c r="F228" s="13"/>
      <c r="I228" s="10"/>
      <c r="J228" s="20"/>
    </row>
    <row r="229" spans="2:10" ht="15.75" customHeight="1" x14ac:dyDescent="0.25">
      <c r="B229" s="13"/>
      <c r="F229" s="13"/>
      <c r="I229" s="10"/>
      <c r="J229" s="20"/>
    </row>
    <row r="230" spans="2:10" ht="15.75" customHeight="1" x14ac:dyDescent="0.25">
      <c r="B230" s="13"/>
      <c r="F230" s="13"/>
      <c r="I230" s="10"/>
      <c r="J230" s="20"/>
    </row>
    <row r="231" spans="2:10" ht="15.75" customHeight="1" x14ac:dyDescent="0.25">
      <c r="B231" s="13"/>
      <c r="F231" s="13"/>
      <c r="I231" s="10"/>
      <c r="J231" s="20"/>
    </row>
    <row r="232" spans="2:10" ht="15.75" customHeight="1" x14ac:dyDescent="0.25">
      <c r="B232" s="13"/>
      <c r="F232" s="13"/>
      <c r="I232" s="10"/>
      <c r="J232" s="20"/>
    </row>
    <row r="233" spans="2:10" ht="15.75" customHeight="1" x14ac:dyDescent="0.25">
      <c r="B233" s="13"/>
      <c r="F233" s="13"/>
      <c r="I233" s="10"/>
      <c r="J233" s="20"/>
    </row>
    <row r="234" spans="2:10" ht="15.75" customHeight="1" x14ac:dyDescent="0.25">
      <c r="B234" s="13"/>
      <c r="F234" s="13"/>
      <c r="I234" s="10"/>
      <c r="J234" s="20"/>
    </row>
    <row r="235" spans="2:10" ht="15.75" customHeight="1" x14ac:dyDescent="0.25">
      <c r="B235" s="13"/>
      <c r="F235" s="13"/>
      <c r="I235" s="10"/>
      <c r="J235" s="20"/>
    </row>
    <row r="236" spans="2:10" ht="15.75" customHeight="1" x14ac:dyDescent="0.25">
      <c r="B236" s="13"/>
      <c r="F236" s="13"/>
      <c r="I236" s="10"/>
      <c r="J236" s="20"/>
    </row>
    <row r="237" spans="2:10" ht="15.75" customHeight="1" x14ac:dyDescent="0.25">
      <c r="B237" s="13"/>
      <c r="F237" s="13"/>
      <c r="I237" s="10"/>
      <c r="J237" s="20"/>
    </row>
    <row r="238" spans="2:10" ht="15.75" customHeight="1" x14ac:dyDescent="0.25">
      <c r="B238" s="13"/>
      <c r="F238" s="13"/>
      <c r="I238" s="10"/>
      <c r="J238" s="20"/>
    </row>
    <row r="239" spans="2:10" ht="15.75" customHeight="1" x14ac:dyDescent="0.25">
      <c r="B239" s="13"/>
      <c r="F239" s="13"/>
      <c r="I239" s="10"/>
      <c r="J239" s="20"/>
    </row>
    <row r="240" spans="2:10" ht="15.75" customHeight="1" x14ac:dyDescent="0.25">
      <c r="B240" s="13"/>
      <c r="F240" s="13"/>
      <c r="I240" s="10"/>
      <c r="J240" s="20"/>
    </row>
    <row r="241" spans="2:10" ht="15.75" customHeight="1" x14ac:dyDescent="0.25">
      <c r="B241" s="13"/>
      <c r="F241" s="13"/>
      <c r="I241" s="10"/>
      <c r="J241" s="20"/>
    </row>
    <row r="242" spans="2:10" ht="15.75" customHeight="1" x14ac:dyDescent="0.25">
      <c r="B242" s="13"/>
      <c r="F242" s="13"/>
      <c r="I242" s="10"/>
      <c r="J242" s="20"/>
    </row>
    <row r="243" spans="2:10" ht="15.75" customHeight="1" x14ac:dyDescent="0.25">
      <c r="B243" s="13"/>
      <c r="F243" s="13"/>
      <c r="I243" s="10"/>
      <c r="J243" s="20"/>
    </row>
    <row r="244" spans="2:10" ht="15.75" customHeight="1" x14ac:dyDescent="0.25">
      <c r="B244" s="13"/>
      <c r="F244" s="13"/>
      <c r="I244" s="20"/>
      <c r="J244" s="20"/>
    </row>
    <row r="245" spans="2:10" ht="15.75" customHeight="1" x14ac:dyDescent="0.25">
      <c r="B245" s="13"/>
      <c r="F245" s="13"/>
      <c r="I245" s="20"/>
      <c r="J245" s="20"/>
    </row>
    <row r="246" spans="2:10" ht="15.75" customHeight="1" x14ac:dyDescent="0.25">
      <c r="B246" s="13"/>
      <c r="F246" s="13"/>
      <c r="I246" s="20"/>
      <c r="J246" s="20"/>
    </row>
    <row r="247" spans="2:10" ht="15.75" customHeight="1" x14ac:dyDescent="0.25">
      <c r="B247" s="13"/>
      <c r="F247" s="13"/>
      <c r="I247" s="20"/>
      <c r="J247" s="20"/>
    </row>
    <row r="248" spans="2:10" ht="15.75" customHeight="1" x14ac:dyDescent="0.25">
      <c r="B248" s="13"/>
      <c r="F248" s="13"/>
      <c r="I248" s="20"/>
      <c r="J248" s="20"/>
    </row>
    <row r="249" spans="2:10" ht="15.75" customHeight="1" x14ac:dyDescent="0.25">
      <c r="B249" s="13"/>
      <c r="F249" s="13"/>
      <c r="I249" s="20"/>
      <c r="J249" s="20"/>
    </row>
    <row r="250" spans="2:10" ht="15.75" customHeight="1" x14ac:dyDescent="0.25">
      <c r="B250" s="13"/>
      <c r="F250" s="13"/>
      <c r="I250" s="20"/>
      <c r="J250" s="20"/>
    </row>
    <row r="251" spans="2:10" ht="15.75" customHeight="1" x14ac:dyDescent="0.25">
      <c r="B251" s="13"/>
      <c r="F251" s="13"/>
      <c r="I251" s="20"/>
      <c r="J251" s="20"/>
    </row>
    <row r="252" spans="2:10" ht="15.75" customHeight="1" x14ac:dyDescent="0.25">
      <c r="B252" s="13"/>
      <c r="F252" s="13"/>
      <c r="I252" s="20"/>
      <c r="J252" s="20"/>
    </row>
    <row r="253" spans="2:10" ht="15.75" customHeight="1" x14ac:dyDescent="0.25">
      <c r="B253" s="13"/>
      <c r="F253" s="13"/>
      <c r="I253" s="20"/>
      <c r="J253" s="20"/>
    </row>
    <row r="254" spans="2:10" ht="15.75" customHeight="1" x14ac:dyDescent="0.25">
      <c r="B254" s="13"/>
      <c r="F254" s="13"/>
      <c r="I254" s="20"/>
      <c r="J254" s="20"/>
    </row>
    <row r="255" spans="2:10" ht="15.75" customHeight="1" x14ac:dyDescent="0.25">
      <c r="B255" s="13"/>
      <c r="F255" s="13"/>
      <c r="I255" s="20"/>
      <c r="J255" s="20"/>
    </row>
    <row r="256" spans="2:10" ht="15.75" customHeight="1" x14ac:dyDescent="0.25">
      <c r="B256" s="13"/>
      <c r="F256" s="13"/>
      <c r="I256" s="20"/>
      <c r="J256" s="20"/>
    </row>
    <row r="257" spans="2:18" ht="15.75" customHeight="1" x14ac:dyDescent="0.25">
      <c r="B257" s="13"/>
      <c r="F257" s="13"/>
      <c r="I257" s="20"/>
      <c r="J257" s="20"/>
    </row>
    <row r="258" spans="2:18" ht="15.75" customHeight="1" x14ac:dyDescent="0.25">
      <c r="B258" s="13"/>
      <c r="F258" s="13"/>
      <c r="I258" s="20"/>
      <c r="J258" s="20"/>
    </row>
    <row r="259" spans="2:18" ht="15.75" customHeight="1" x14ac:dyDescent="0.25">
      <c r="B259" s="13"/>
      <c r="F259" s="13"/>
      <c r="I259" s="20"/>
      <c r="J259" s="20"/>
    </row>
    <row r="260" spans="2:18" ht="15.75" customHeight="1" x14ac:dyDescent="0.25">
      <c r="B260" s="13"/>
      <c r="F260" s="13"/>
      <c r="I260" s="20"/>
      <c r="J260" s="20"/>
    </row>
    <row r="261" spans="2:18" ht="15.75" customHeight="1" x14ac:dyDescent="0.25">
      <c r="B261" s="13"/>
      <c r="F261" s="13"/>
      <c r="I261" s="20"/>
      <c r="J261" s="20"/>
    </row>
    <row r="262" spans="2:18" ht="15.75" customHeight="1" x14ac:dyDescent="0.25">
      <c r="B262" s="13"/>
      <c r="F262" s="13"/>
      <c r="I262" s="10"/>
      <c r="J262" s="20"/>
    </row>
    <row r="263" spans="2:18" ht="15.75" customHeight="1" x14ac:dyDescent="0.25">
      <c r="B263" s="13"/>
      <c r="F263" s="13"/>
      <c r="I263" s="10"/>
      <c r="J263" s="20"/>
      <c r="R263" s="21"/>
    </row>
    <row r="264" spans="2:18" ht="15.75" customHeight="1" x14ac:dyDescent="0.25">
      <c r="B264" s="13"/>
      <c r="F264" s="13"/>
      <c r="I264" s="10"/>
      <c r="J264" s="20"/>
      <c r="R264" s="21"/>
    </row>
    <row r="265" spans="2:18" ht="15.75" customHeight="1" x14ac:dyDescent="0.25">
      <c r="B265" s="13"/>
      <c r="F265" s="13"/>
      <c r="I265" s="10"/>
      <c r="J265" s="20"/>
      <c r="R265" s="21"/>
    </row>
    <row r="266" spans="2:18" ht="15.75" customHeight="1" x14ac:dyDescent="0.25">
      <c r="B266" s="13"/>
      <c r="F266" s="13"/>
      <c r="I266" s="10"/>
      <c r="J266" s="20"/>
      <c r="R266" s="21"/>
    </row>
    <row r="267" spans="2:18" ht="15.75" customHeight="1" x14ac:dyDescent="0.25">
      <c r="B267" s="13"/>
      <c r="F267" s="13"/>
      <c r="I267" s="10"/>
      <c r="J267" s="20"/>
      <c r="R267" s="21"/>
    </row>
    <row r="268" spans="2:18" ht="15.75" customHeight="1" x14ac:dyDescent="0.25">
      <c r="B268" s="13"/>
      <c r="F268" s="13"/>
      <c r="I268" s="10"/>
      <c r="J268" s="20"/>
      <c r="R268" s="21"/>
    </row>
    <row r="269" spans="2:18" ht="15.75" customHeight="1" x14ac:dyDescent="0.25">
      <c r="B269" s="13"/>
      <c r="F269" s="13"/>
      <c r="I269" s="10"/>
      <c r="J269" s="20"/>
      <c r="R269" s="21"/>
    </row>
    <row r="270" spans="2:18" ht="15.75" customHeight="1" x14ac:dyDescent="0.25">
      <c r="B270" s="13"/>
      <c r="F270" s="13"/>
      <c r="I270" s="10"/>
      <c r="J270" s="20"/>
      <c r="R270" s="21"/>
    </row>
    <row r="271" spans="2:18" ht="15.75" customHeight="1" x14ac:dyDescent="0.25">
      <c r="B271" s="13"/>
      <c r="F271" s="13"/>
      <c r="I271" s="10"/>
      <c r="J271" s="20"/>
      <c r="R271" s="21"/>
    </row>
    <row r="272" spans="2:18" ht="15.75" customHeight="1" x14ac:dyDescent="0.25">
      <c r="B272" s="13"/>
      <c r="F272" s="13"/>
      <c r="I272" s="10"/>
      <c r="J272" s="20"/>
      <c r="R272" s="21"/>
    </row>
    <row r="273" spans="2:18" ht="15.75" customHeight="1" x14ac:dyDescent="0.25">
      <c r="B273" s="13"/>
      <c r="F273" s="13"/>
      <c r="I273" s="10"/>
      <c r="J273" s="20"/>
      <c r="R273" s="21"/>
    </row>
    <row r="274" spans="2:18" ht="15.75" customHeight="1" x14ac:dyDescent="0.25">
      <c r="B274" s="13"/>
      <c r="F274" s="13"/>
      <c r="I274" s="10"/>
      <c r="J274" s="20"/>
      <c r="R274" s="21"/>
    </row>
    <row r="275" spans="2:18" ht="15.75" customHeight="1" x14ac:dyDescent="0.25">
      <c r="B275" s="13"/>
      <c r="F275" s="13"/>
      <c r="I275" s="10"/>
      <c r="J275" s="20"/>
      <c r="R275" s="21"/>
    </row>
    <row r="276" spans="2:18" ht="15.75" customHeight="1" x14ac:dyDescent="0.25">
      <c r="B276" s="13"/>
      <c r="F276" s="13"/>
      <c r="I276" s="10"/>
      <c r="J276" s="20"/>
      <c r="R276" s="21"/>
    </row>
    <row r="277" spans="2:18" ht="15.75" customHeight="1" x14ac:dyDescent="0.25">
      <c r="B277" s="13"/>
      <c r="F277" s="13"/>
      <c r="I277" s="10"/>
      <c r="J277" s="20"/>
      <c r="R277" s="21"/>
    </row>
    <row r="278" spans="2:18" ht="15.75" customHeight="1" x14ac:dyDescent="0.25">
      <c r="B278" s="13"/>
      <c r="F278" s="13"/>
      <c r="I278" s="10"/>
      <c r="J278" s="20"/>
      <c r="R278" s="21"/>
    </row>
    <row r="279" spans="2:18" ht="15.75" customHeight="1" x14ac:dyDescent="0.25">
      <c r="B279" s="13"/>
      <c r="F279" s="13"/>
      <c r="I279" s="10"/>
      <c r="J279" s="20"/>
      <c r="R279" s="21"/>
    </row>
    <row r="280" spans="2:18" ht="15.75" customHeight="1" x14ac:dyDescent="0.25">
      <c r="B280" s="13"/>
      <c r="F280" s="13"/>
      <c r="I280" s="20"/>
      <c r="J280" s="20"/>
      <c r="R280" s="21"/>
    </row>
    <row r="281" spans="2:18" ht="15.75" customHeight="1" x14ac:dyDescent="0.25">
      <c r="B281" s="13"/>
      <c r="F281" s="13"/>
      <c r="I281" s="20"/>
      <c r="J281" s="20"/>
      <c r="R281" s="21"/>
    </row>
    <row r="282" spans="2:18" ht="15.75" customHeight="1" x14ac:dyDescent="0.25">
      <c r="B282" s="13"/>
      <c r="F282" s="13"/>
      <c r="I282" s="20"/>
      <c r="J282" s="20"/>
      <c r="R282" s="21"/>
    </row>
    <row r="283" spans="2:18" ht="15.75" customHeight="1" x14ac:dyDescent="0.25">
      <c r="B283" s="13"/>
      <c r="F283" s="13"/>
      <c r="I283" s="20"/>
      <c r="J283" s="20"/>
      <c r="R283" s="21"/>
    </row>
    <row r="284" spans="2:18" ht="15.75" customHeight="1" x14ac:dyDescent="0.25">
      <c r="B284" s="13"/>
      <c r="F284" s="13"/>
      <c r="I284" s="20"/>
      <c r="J284" s="20"/>
      <c r="R284" s="21"/>
    </row>
    <row r="285" spans="2:18" ht="15.75" customHeight="1" x14ac:dyDescent="0.25">
      <c r="B285" s="13"/>
      <c r="F285" s="13"/>
      <c r="I285" s="20"/>
      <c r="J285" s="20"/>
      <c r="R285" s="21"/>
    </row>
    <row r="286" spans="2:18" ht="15.75" customHeight="1" x14ac:dyDescent="0.25">
      <c r="B286" s="13"/>
      <c r="F286" s="13"/>
      <c r="I286" s="20"/>
      <c r="J286" s="20"/>
      <c r="R286" s="21"/>
    </row>
    <row r="287" spans="2:18" ht="15.75" customHeight="1" x14ac:dyDescent="0.25">
      <c r="B287" s="13"/>
      <c r="F287" s="13"/>
      <c r="I287" s="20"/>
      <c r="J287" s="20"/>
      <c r="R287" s="21"/>
    </row>
    <row r="288" spans="2:18" ht="15.75" customHeight="1" x14ac:dyDescent="0.25">
      <c r="B288" s="13"/>
      <c r="F288" s="13"/>
      <c r="I288" s="20"/>
      <c r="J288" s="20"/>
      <c r="R288" s="21"/>
    </row>
    <row r="289" spans="2:18" ht="15.75" customHeight="1" x14ac:dyDescent="0.25">
      <c r="B289" s="13"/>
      <c r="F289" s="13"/>
      <c r="I289" s="20"/>
      <c r="J289" s="20"/>
      <c r="R289" s="21"/>
    </row>
    <row r="290" spans="2:18" ht="15.75" customHeight="1" x14ac:dyDescent="0.25">
      <c r="B290" s="13"/>
      <c r="F290" s="13"/>
      <c r="I290" s="20"/>
      <c r="J290" s="20"/>
      <c r="R290" s="21"/>
    </row>
    <row r="291" spans="2:18" ht="15.75" customHeight="1" x14ac:dyDescent="0.25">
      <c r="B291" s="13"/>
      <c r="F291" s="13"/>
      <c r="I291" s="20"/>
      <c r="J291" s="20"/>
      <c r="R291" s="21"/>
    </row>
    <row r="292" spans="2:18" ht="15.75" customHeight="1" x14ac:dyDescent="0.25">
      <c r="B292" s="13"/>
      <c r="F292" s="13"/>
      <c r="I292" s="20"/>
      <c r="J292" s="20"/>
      <c r="R292" s="21"/>
    </row>
    <row r="293" spans="2:18" ht="15.75" customHeight="1" x14ac:dyDescent="0.25">
      <c r="B293" s="13"/>
      <c r="F293" s="13"/>
      <c r="I293" s="20"/>
      <c r="J293" s="20"/>
      <c r="R293" s="21"/>
    </row>
    <row r="294" spans="2:18" ht="15.75" customHeight="1" x14ac:dyDescent="0.25">
      <c r="B294" s="13"/>
      <c r="F294" s="13"/>
      <c r="I294" s="20"/>
      <c r="J294" s="20"/>
      <c r="R294" s="21"/>
    </row>
    <row r="295" spans="2:18" ht="15.75" customHeight="1" x14ac:dyDescent="0.25">
      <c r="B295" s="13"/>
      <c r="F295" s="13"/>
      <c r="I295" s="20"/>
      <c r="J295" s="20"/>
      <c r="R295" s="21"/>
    </row>
    <row r="296" spans="2:18" ht="15.75" customHeight="1" x14ac:dyDescent="0.25">
      <c r="B296" s="13"/>
      <c r="F296" s="13"/>
      <c r="I296" s="20"/>
      <c r="J296" s="20"/>
      <c r="R296" s="21"/>
    </row>
    <row r="297" spans="2:18" ht="15.75" customHeight="1" x14ac:dyDescent="0.25">
      <c r="B297" s="13"/>
      <c r="F297" s="13"/>
      <c r="I297" s="20"/>
      <c r="J297" s="20"/>
      <c r="R297" s="21"/>
    </row>
    <row r="298" spans="2:18" ht="15.75" customHeight="1" x14ac:dyDescent="0.25">
      <c r="B298" s="13"/>
      <c r="F298" s="13"/>
      <c r="I298" s="10"/>
      <c r="R298" s="21"/>
    </row>
    <row r="299" spans="2:18" ht="15.75" customHeight="1" x14ac:dyDescent="0.25">
      <c r="B299" s="13"/>
      <c r="F299" s="13"/>
      <c r="I299" s="10"/>
      <c r="R299" s="21"/>
    </row>
    <row r="300" spans="2:18" ht="15.75" customHeight="1" x14ac:dyDescent="0.25">
      <c r="B300" s="13"/>
      <c r="F300" s="13"/>
      <c r="I300" s="10"/>
      <c r="R300" s="21"/>
    </row>
    <row r="301" spans="2:18" ht="15.75" customHeight="1" x14ac:dyDescent="0.25">
      <c r="B301" s="13"/>
      <c r="F301" s="13"/>
      <c r="I301" s="10"/>
      <c r="R301" s="21"/>
    </row>
    <row r="302" spans="2:18" ht="15.75" customHeight="1" x14ac:dyDescent="0.25">
      <c r="B302" s="13"/>
      <c r="F302" s="13"/>
      <c r="I302" s="10"/>
      <c r="R302" s="21"/>
    </row>
    <row r="303" spans="2:18" ht="15.75" customHeight="1" x14ac:dyDescent="0.25">
      <c r="B303" s="13"/>
      <c r="F303" s="13"/>
      <c r="I303" s="10"/>
      <c r="R303" s="21"/>
    </row>
    <row r="304" spans="2:18" ht="15.75" customHeight="1" x14ac:dyDescent="0.25">
      <c r="B304" s="13"/>
      <c r="F304" s="13"/>
      <c r="I304" s="10"/>
      <c r="R304" s="21"/>
    </row>
    <row r="305" spans="2:18" ht="15.75" customHeight="1" x14ac:dyDescent="0.25">
      <c r="B305" s="13"/>
      <c r="F305" s="13"/>
      <c r="I305" s="10"/>
      <c r="R305" s="21"/>
    </row>
    <row r="306" spans="2:18" ht="15.75" customHeight="1" x14ac:dyDescent="0.25">
      <c r="B306" s="13"/>
      <c r="F306" s="13"/>
      <c r="I306" s="10"/>
      <c r="R306" s="21"/>
    </row>
    <row r="307" spans="2:18" ht="15.75" customHeight="1" x14ac:dyDescent="0.25">
      <c r="B307" s="13"/>
      <c r="F307" s="13"/>
      <c r="I307" s="10"/>
      <c r="R307" s="21"/>
    </row>
    <row r="308" spans="2:18" ht="15.75" customHeight="1" x14ac:dyDescent="0.25">
      <c r="B308" s="13"/>
      <c r="F308" s="13"/>
      <c r="I308" s="10"/>
      <c r="R308" s="21"/>
    </row>
    <row r="309" spans="2:18" ht="15.75" customHeight="1" x14ac:dyDescent="0.25">
      <c r="B309" s="13"/>
      <c r="F309" s="13"/>
      <c r="I309" s="10"/>
      <c r="R309" s="21"/>
    </row>
    <row r="310" spans="2:18" ht="15.75" customHeight="1" x14ac:dyDescent="0.25">
      <c r="B310" s="13"/>
      <c r="F310" s="13"/>
      <c r="I310" s="10"/>
      <c r="R310" s="21"/>
    </row>
    <row r="311" spans="2:18" ht="15.75" customHeight="1" x14ac:dyDescent="0.25">
      <c r="B311" s="13"/>
      <c r="F311" s="13"/>
      <c r="I311" s="10"/>
      <c r="R311" s="21"/>
    </row>
    <row r="312" spans="2:18" ht="15.75" customHeight="1" x14ac:dyDescent="0.25">
      <c r="B312" s="13"/>
      <c r="F312" s="13"/>
      <c r="I312" s="10"/>
      <c r="R312" s="21"/>
    </row>
    <row r="313" spans="2:18" ht="15.75" customHeight="1" x14ac:dyDescent="0.25">
      <c r="B313" s="13"/>
      <c r="F313" s="13"/>
      <c r="I313" s="10"/>
      <c r="R313" s="21"/>
    </row>
    <row r="314" spans="2:18" ht="15.75" customHeight="1" x14ac:dyDescent="0.25">
      <c r="B314" s="13"/>
      <c r="F314" s="13"/>
      <c r="I314" s="10"/>
      <c r="R314" s="21"/>
    </row>
    <row r="315" spans="2:18" ht="15.75" customHeight="1" x14ac:dyDescent="0.25">
      <c r="B315" s="13"/>
      <c r="F315" s="13"/>
      <c r="I315" s="10"/>
      <c r="R315" s="21"/>
    </row>
    <row r="316" spans="2:18" ht="15.75" customHeight="1" x14ac:dyDescent="0.25">
      <c r="B316" s="13"/>
      <c r="F316" s="13"/>
      <c r="I316" s="20"/>
      <c r="J316" s="20"/>
      <c r="R316" s="21"/>
    </row>
    <row r="317" spans="2:18" ht="15.75" customHeight="1" x14ac:dyDescent="0.25">
      <c r="B317" s="13"/>
      <c r="F317" s="13"/>
      <c r="I317" s="20"/>
      <c r="J317" s="20"/>
      <c r="R317" s="21"/>
    </row>
    <row r="318" spans="2:18" ht="15.75" customHeight="1" x14ac:dyDescent="0.25">
      <c r="B318" s="13"/>
      <c r="F318" s="13"/>
      <c r="I318" s="20"/>
      <c r="J318" s="20"/>
      <c r="R318" s="21"/>
    </row>
    <row r="319" spans="2:18" ht="15.75" customHeight="1" x14ac:dyDescent="0.25">
      <c r="B319" s="13"/>
      <c r="F319" s="13"/>
      <c r="I319" s="20"/>
      <c r="J319" s="20"/>
      <c r="R319" s="21"/>
    </row>
    <row r="320" spans="2:18" ht="15.75" customHeight="1" x14ac:dyDescent="0.25">
      <c r="B320" s="13"/>
      <c r="F320" s="13"/>
      <c r="I320" s="20"/>
      <c r="J320" s="20"/>
      <c r="R320" s="21"/>
    </row>
    <row r="321" spans="1:18" ht="15.75" customHeight="1" x14ac:dyDescent="0.25">
      <c r="B321" s="13"/>
      <c r="F321" s="13"/>
      <c r="I321" s="20"/>
      <c r="J321" s="20"/>
      <c r="R321" s="21"/>
    </row>
    <row r="322" spans="1:18" ht="15.75" customHeight="1" x14ac:dyDescent="0.25">
      <c r="B322" s="13"/>
      <c r="F322" s="13"/>
      <c r="I322" s="20"/>
      <c r="J322" s="20"/>
      <c r="R322" s="21"/>
    </row>
    <row r="323" spans="1:18" ht="15.75" customHeight="1" x14ac:dyDescent="0.25">
      <c r="B323" s="13"/>
      <c r="F323" s="13"/>
      <c r="I323" s="20"/>
      <c r="J323" s="20"/>
      <c r="R323" s="21"/>
    </row>
    <row r="324" spans="1:18" ht="15.75" customHeight="1" x14ac:dyDescent="0.25">
      <c r="B324" s="13"/>
      <c r="F324" s="13"/>
      <c r="I324" s="20"/>
      <c r="J324" s="20"/>
      <c r="R324" s="21"/>
    </row>
    <row r="325" spans="1:18" ht="15.75" customHeight="1" x14ac:dyDescent="0.25">
      <c r="B325" s="13"/>
      <c r="F325" s="13"/>
      <c r="I325" s="20"/>
      <c r="J325" s="20"/>
      <c r="R325" s="21"/>
    </row>
    <row r="326" spans="1:18" ht="15.75" customHeight="1" x14ac:dyDescent="0.25">
      <c r="B326" s="13"/>
      <c r="F326" s="13"/>
      <c r="I326" s="20"/>
      <c r="J326" s="20"/>
      <c r="R326" s="21"/>
    </row>
    <row r="327" spans="1:18" ht="15.75" customHeight="1" x14ac:dyDescent="0.25">
      <c r="B327" s="13"/>
      <c r="F327" s="13"/>
      <c r="I327" s="20"/>
      <c r="J327" s="20"/>
      <c r="R327" s="21"/>
    </row>
    <row r="328" spans="1:18" ht="15.75" customHeight="1" x14ac:dyDescent="0.25">
      <c r="B328" s="13"/>
      <c r="F328" s="13"/>
      <c r="I328" s="20"/>
      <c r="J328" s="20"/>
      <c r="R328" s="21"/>
    </row>
    <row r="329" spans="1:18" ht="15.75" customHeight="1" x14ac:dyDescent="0.25">
      <c r="B329" s="13"/>
      <c r="F329" s="13"/>
      <c r="I329" s="20"/>
      <c r="J329" s="20"/>
      <c r="R329" s="21"/>
    </row>
    <row r="330" spans="1:18" ht="15.75" customHeight="1" x14ac:dyDescent="0.25">
      <c r="B330" s="13"/>
      <c r="F330" s="13"/>
      <c r="I330" s="20"/>
      <c r="J330" s="20"/>
      <c r="R330" s="21"/>
    </row>
    <row r="331" spans="1:18" ht="15.75" customHeight="1" x14ac:dyDescent="0.25">
      <c r="B331" s="13"/>
      <c r="F331" s="13"/>
      <c r="I331" s="20"/>
      <c r="J331" s="20"/>
      <c r="R331" s="21"/>
    </row>
    <row r="332" spans="1:18" ht="15.75" customHeight="1" x14ac:dyDescent="0.25">
      <c r="A332" s="11" t="s">
        <v>117</v>
      </c>
      <c r="B332" s="13"/>
      <c r="F332" s="13"/>
      <c r="I332" s="20"/>
      <c r="J332" s="20"/>
      <c r="R332" s="21"/>
    </row>
    <row r="333" spans="1:18" ht="15.75" customHeight="1" x14ac:dyDescent="0.25">
      <c r="B333" s="13"/>
      <c r="F333" s="13"/>
      <c r="I333" s="20"/>
      <c r="J333" s="20"/>
      <c r="R333" s="21"/>
    </row>
    <row r="334" spans="1:18" ht="15.75" customHeight="1" x14ac:dyDescent="0.25">
      <c r="B334" s="13"/>
      <c r="F334" s="13"/>
      <c r="I334" s="10"/>
    </row>
    <row r="335" spans="1:18" ht="15.75" customHeight="1" x14ac:dyDescent="0.25">
      <c r="B335" s="13"/>
      <c r="F335" s="13"/>
      <c r="I335" s="10"/>
    </row>
    <row r="336" spans="1:18" ht="15.75" customHeight="1" x14ac:dyDescent="0.25">
      <c r="B336" s="13"/>
      <c r="F336" s="13"/>
      <c r="I336" s="10"/>
    </row>
    <row r="337" spans="2:10" ht="15.75" customHeight="1" x14ac:dyDescent="0.25">
      <c r="B337" s="13"/>
      <c r="F337" s="13"/>
      <c r="I337" s="10"/>
    </row>
    <row r="338" spans="2:10" ht="15.75" customHeight="1" x14ac:dyDescent="0.25">
      <c r="B338" s="13"/>
      <c r="F338" s="13"/>
      <c r="I338" s="10"/>
    </row>
    <row r="339" spans="2:10" ht="15.75" customHeight="1" x14ac:dyDescent="0.25">
      <c r="B339" s="13"/>
      <c r="F339" s="13"/>
      <c r="I339" s="10"/>
    </row>
    <row r="340" spans="2:10" ht="15.75" customHeight="1" x14ac:dyDescent="0.25">
      <c r="B340" s="13"/>
      <c r="F340" s="13"/>
      <c r="I340" s="10"/>
    </row>
    <row r="341" spans="2:10" ht="15.75" customHeight="1" x14ac:dyDescent="0.25">
      <c r="B341" s="13"/>
      <c r="F341" s="13"/>
      <c r="I341" s="10"/>
    </row>
    <row r="342" spans="2:10" ht="15.75" customHeight="1" x14ac:dyDescent="0.25">
      <c r="B342" s="13"/>
      <c r="F342" s="13"/>
      <c r="I342" s="10"/>
    </row>
    <row r="343" spans="2:10" ht="15.75" customHeight="1" x14ac:dyDescent="0.25">
      <c r="B343" s="13"/>
      <c r="F343" s="13"/>
      <c r="I343" s="10"/>
    </row>
    <row r="344" spans="2:10" ht="15.75" customHeight="1" x14ac:dyDescent="0.25">
      <c r="B344" s="13"/>
      <c r="F344" s="13"/>
      <c r="I344" s="10"/>
    </row>
    <row r="345" spans="2:10" ht="15.75" customHeight="1" x14ac:dyDescent="0.25">
      <c r="B345" s="13"/>
      <c r="F345" s="13"/>
      <c r="I345" s="10"/>
    </row>
    <row r="346" spans="2:10" ht="15.75" customHeight="1" x14ac:dyDescent="0.25">
      <c r="B346" s="13"/>
      <c r="F346" s="13"/>
      <c r="I346" s="10"/>
    </row>
    <row r="347" spans="2:10" ht="15.75" customHeight="1" x14ac:dyDescent="0.25">
      <c r="B347" s="13"/>
      <c r="F347" s="13"/>
      <c r="I347" s="10"/>
    </row>
    <row r="348" spans="2:10" ht="15.75" customHeight="1" x14ac:dyDescent="0.25">
      <c r="B348" s="13"/>
      <c r="F348" s="13"/>
      <c r="I348" s="10"/>
    </row>
    <row r="349" spans="2:10" ht="15.75" customHeight="1" x14ac:dyDescent="0.25">
      <c r="B349" s="13"/>
      <c r="F349" s="13"/>
      <c r="I349" s="10"/>
    </row>
    <row r="350" spans="2:10" ht="15.75" customHeight="1" x14ac:dyDescent="0.25">
      <c r="B350" s="13"/>
      <c r="F350" s="13"/>
      <c r="I350" s="10"/>
    </row>
    <row r="351" spans="2:10" ht="15.75" customHeight="1" x14ac:dyDescent="0.25">
      <c r="B351" s="13"/>
      <c r="F351" s="13"/>
      <c r="I351" s="10"/>
    </row>
    <row r="352" spans="2:10" ht="15.75" customHeight="1" x14ac:dyDescent="0.25">
      <c r="B352" s="13"/>
      <c r="F352" s="13"/>
      <c r="I352" s="20"/>
      <c r="J352" s="20"/>
    </row>
    <row r="353" spans="2:10" ht="15.75" customHeight="1" x14ac:dyDescent="0.25">
      <c r="B353" s="13"/>
      <c r="F353" s="13"/>
      <c r="I353" s="20"/>
      <c r="J353" s="20"/>
    </row>
    <row r="354" spans="2:10" ht="15.75" customHeight="1" x14ac:dyDescent="0.25">
      <c r="B354" s="13"/>
      <c r="F354" s="13"/>
      <c r="I354" s="20"/>
      <c r="J354" s="20"/>
    </row>
    <row r="355" spans="2:10" ht="15.75" customHeight="1" x14ac:dyDescent="0.25">
      <c r="B355" s="13"/>
      <c r="F355" s="13"/>
      <c r="I355" s="20"/>
      <c r="J355" s="20"/>
    </row>
    <row r="356" spans="2:10" ht="15.75" customHeight="1" x14ac:dyDescent="0.25">
      <c r="B356" s="13"/>
      <c r="F356" s="13"/>
      <c r="I356" s="20"/>
      <c r="J356" s="20"/>
    </row>
    <row r="357" spans="2:10" ht="15.75" customHeight="1" x14ac:dyDescent="0.25">
      <c r="B357" s="13"/>
      <c r="F357" s="13"/>
      <c r="I357" s="20"/>
      <c r="J357" s="20"/>
    </row>
    <row r="358" spans="2:10" ht="15.75" customHeight="1" x14ac:dyDescent="0.25">
      <c r="B358" s="13"/>
      <c r="F358" s="13"/>
      <c r="I358" s="20"/>
      <c r="J358" s="20"/>
    </row>
    <row r="359" spans="2:10" ht="15.75" customHeight="1" x14ac:dyDescent="0.25">
      <c r="B359" s="13"/>
      <c r="F359" s="13"/>
      <c r="I359" s="20"/>
      <c r="J359" s="20"/>
    </row>
    <row r="360" spans="2:10" ht="15.75" customHeight="1" x14ac:dyDescent="0.25">
      <c r="B360" s="13"/>
      <c r="F360" s="13"/>
      <c r="I360" s="20"/>
      <c r="J360" s="20"/>
    </row>
    <row r="361" spans="2:10" ht="15.75" customHeight="1" x14ac:dyDescent="0.25">
      <c r="B361" s="13"/>
      <c r="F361" s="13"/>
      <c r="I361" s="20"/>
      <c r="J361" s="20"/>
    </row>
    <row r="362" spans="2:10" ht="15.75" customHeight="1" x14ac:dyDescent="0.25">
      <c r="B362" s="13"/>
      <c r="F362" s="13"/>
      <c r="I362" s="20"/>
      <c r="J362" s="20"/>
    </row>
    <row r="363" spans="2:10" ht="15.75" customHeight="1" x14ac:dyDescent="0.25">
      <c r="B363" s="13"/>
      <c r="F363" s="13"/>
      <c r="I363" s="20"/>
      <c r="J363" s="20"/>
    </row>
    <row r="364" spans="2:10" ht="15.75" customHeight="1" x14ac:dyDescent="0.25">
      <c r="B364" s="13"/>
      <c r="F364" s="13"/>
      <c r="I364" s="20"/>
      <c r="J364" s="20"/>
    </row>
    <row r="365" spans="2:10" ht="15.75" customHeight="1" x14ac:dyDescent="0.25">
      <c r="B365" s="13"/>
      <c r="F365" s="13"/>
      <c r="I365" s="20"/>
      <c r="J365" s="20"/>
    </row>
    <row r="366" spans="2:10" ht="15.75" customHeight="1" x14ac:dyDescent="0.25">
      <c r="B366" s="13"/>
      <c r="F366" s="13"/>
      <c r="I366" s="20"/>
      <c r="J366" s="20"/>
    </row>
    <row r="367" spans="2:10" ht="15.75" customHeight="1" x14ac:dyDescent="0.25">
      <c r="B367" s="13"/>
      <c r="F367" s="13"/>
      <c r="I367" s="20"/>
      <c r="J367" s="20"/>
    </row>
    <row r="368" spans="2:10" ht="15.75" customHeight="1" x14ac:dyDescent="0.25">
      <c r="B368" s="13"/>
      <c r="F368" s="13"/>
      <c r="I368" s="20"/>
      <c r="J368" s="20"/>
    </row>
    <row r="369" spans="2:18" ht="15.75" customHeight="1" x14ac:dyDescent="0.25">
      <c r="B369" s="13"/>
      <c r="F369" s="13"/>
      <c r="I369" s="20"/>
      <c r="J369" s="20"/>
    </row>
    <row r="370" spans="2:18" ht="15.75" customHeight="1" x14ac:dyDescent="0.25">
      <c r="B370" s="13"/>
      <c r="F370" s="13"/>
      <c r="I370" s="10"/>
    </row>
    <row r="371" spans="2:18" ht="15.75" customHeight="1" x14ac:dyDescent="0.25">
      <c r="B371" s="13"/>
      <c r="F371" s="13"/>
      <c r="I371" s="10"/>
      <c r="R371" s="21"/>
    </row>
    <row r="372" spans="2:18" ht="15.75" customHeight="1" x14ac:dyDescent="0.25">
      <c r="B372" s="13"/>
      <c r="F372" s="13"/>
      <c r="I372" s="10"/>
      <c r="R372" s="21"/>
    </row>
    <row r="373" spans="2:18" ht="15.75" customHeight="1" x14ac:dyDescent="0.25">
      <c r="B373" s="13"/>
      <c r="F373" s="13"/>
      <c r="I373" s="10"/>
      <c r="R373" s="21"/>
    </row>
    <row r="374" spans="2:18" ht="15.75" customHeight="1" x14ac:dyDescent="0.25">
      <c r="B374" s="13"/>
      <c r="F374" s="13"/>
      <c r="I374" s="10"/>
      <c r="R374" s="21"/>
    </row>
    <row r="375" spans="2:18" ht="15.75" customHeight="1" x14ac:dyDescent="0.25">
      <c r="B375" s="13"/>
      <c r="F375" s="13"/>
      <c r="I375" s="10"/>
      <c r="R375" s="21"/>
    </row>
    <row r="376" spans="2:18" ht="15.75" customHeight="1" x14ac:dyDescent="0.25">
      <c r="B376" s="13"/>
      <c r="F376" s="13"/>
      <c r="I376" s="10"/>
      <c r="R376" s="21"/>
    </row>
    <row r="377" spans="2:18" ht="15.75" customHeight="1" x14ac:dyDescent="0.25">
      <c r="B377" s="13"/>
      <c r="F377" s="13"/>
      <c r="I377" s="10"/>
      <c r="R377" s="21"/>
    </row>
    <row r="378" spans="2:18" ht="15.75" customHeight="1" x14ac:dyDescent="0.25">
      <c r="B378" s="13"/>
      <c r="F378" s="13"/>
      <c r="I378" s="10"/>
      <c r="R378" s="21"/>
    </row>
    <row r="379" spans="2:18" ht="15.75" customHeight="1" x14ac:dyDescent="0.25">
      <c r="B379" s="13"/>
      <c r="F379" s="13"/>
      <c r="I379" s="10"/>
      <c r="R379" s="21"/>
    </row>
    <row r="380" spans="2:18" ht="15.75" customHeight="1" x14ac:dyDescent="0.25">
      <c r="B380" s="13"/>
      <c r="F380" s="13"/>
      <c r="I380" s="10"/>
      <c r="R380" s="21"/>
    </row>
    <row r="381" spans="2:18" ht="15.75" customHeight="1" x14ac:dyDescent="0.25">
      <c r="B381" s="13"/>
      <c r="F381" s="13"/>
      <c r="I381" s="10"/>
      <c r="R381" s="21"/>
    </row>
    <row r="382" spans="2:18" ht="15.75" customHeight="1" x14ac:dyDescent="0.25">
      <c r="B382" s="13"/>
      <c r="F382" s="13"/>
      <c r="I382" s="10"/>
      <c r="R382" s="21"/>
    </row>
    <row r="383" spans="2:18" ht="15.75" customHeight="1" x14ac:dyDescent="0.25">
      <c r="B383" s="13"/>
      <c r="F383" s="13"/>
      <c r="I383" s="10"/>
      <c r="R383" s="21"/>
    </row>
    <row r="384" spans="2:18" ht="15.75" customHeight="1" x14ac:dyDescent="0.25">
      <c r="B384" s="13"/>
      <c r="F384" s="13"/>
      <c r="I384" s="10"/>
      <c r="R384" s="21"/>
    </row>
    <row r="385" spans="2:18" ht="15.75" customHeight="1" x14ac:dyDescent="0.25">
      <c r="B385" s="13"/>
      <c r="F385" s="13"/>
      <c r="I385" s="10"/>
      <c r="R385" s="21"/>
    </row>
    <row r="386" spans="2:18" ht="15.75" customHeight="1" x14ac:dyDescent="0.25">
      <c r="B386" s="13"/>
      <c r="F386" s="13"/>
      <c r="I386" s="10"/>
      <c r="R386" s="21"/>
    </row>
    <row r="387" spans="2:18" ht="15.75" customHeight="1" x14ac:dyDescent="0.25">
      <c r="B387" s="13"/>
      <c r="F387" s="13"/>
      <c r="I387" s="10"/>
      <c r="R387" s="21"/>
    </row>
    <row r="388" spans="2:18" ht="15.75" customHeight="1" x14ac:dyDescent="0.25">
      <c r="B388" s="13"/>
      <c r="F388" s="13"/>
      <c r="I388" s="20"/>
      <c r="J388" s="20"/>
      <c r="R388" s="21"/>
    </row>
    <row r="389" spans="2:18" ht="15.75" customHeight="1" x14ac:dyDescent="0.25">
      <c r="B389" s="13"/>
      <c r="F389" s="13"/>
      <c r="I389" s="20"/>
      <c r="J389" s="20"/>
      <c r="R389" s="21"/>
    </row>
    <row r="390" spans="2:18" ht="15.75" customHeight="1" x14ac:dyDescent="0.25">
      <c r="B390" s="13"/>
      <c r="F390" s="13"/>
      <c r="I390" s="20"/>
      <c r="J390" s="20"/>
      <c r="R390" s="21"/>
    </row>
    <row r="391" spans="2:18" ht="15.75" customHeight="1" x14ac:dyDescent="0.25">
      <c r="B391" s="13"/>
      <c r="F391" s="13"/>
      <c r="I391" s="20"/>
      <c r="J391" s="20"/>
      <c r="R391" s="21"/>
    </row>
    <row r="392" spans="2:18" ht="15.75" customHeight="1" x14ac:dyDescent="0.25">
      <c r="B392" s="13"/>
      <c r="F392" s="13"/>
      <c r="I392" s="20"/>
      <c r="J392" s="20"/>
      <c r="R392" s="21"/>
    </row>
    <row r="393" spans="2:18" ht="15.75" customHeight="1" x14ac:dyDescent="0.25">
      <c r="B393" s="13"/>
      <c r="F393" s="13"/>
      <c r="I393" s="20"/>
      <c r="J393" s="20"/>
      <c r="R393" s="21"/>
    </row>
    <row r="394" spans="2:18" ht="15.75" customHeight="1" x14ac:dyDescent="0.25">
      <c r="B394" s="13"/>
      <c r="F394" s="13"/>
      <c r="I394" s="20"/>
      <c r="J394" s="20"/>
      <c r="R394" s="21"/>
    </row>
    <row r="395" spans="2:18" ht="15.75" customHeight="1" x14ac:dyDescent="0.25">
      <c r="B395" s="13"/>
      <c r="F395" s="13"/>
      <c r="I395" s="20"/>
      <c r="J395" s="20"/>
      <c r="R395" s="21"/>
    </row>
    <row r="396" spans="2:18" ht="15.75" customHeight="1" x14ac:dyDescent="0.25">
      <c r="B396" s="13"/>
      <c r="F396" s="13"/>
      <c r="I396" s="20"/>
      <c r="J396" s="20"/>
      <c r="R396" s="21"/>
    </row>
    <row r="397" spans="2:18" ht="15.75" customHeight="1" x14ac:dyDescent="0.25">
      <c r="B397" s="13"/>
      <c r="F397" s="13"/>
      <c r="I397" s="20"/>
      <c r="J397" s="20"/>
      <c r="R397" s="21"/>
    </row>
    <row r="398" spans="2:18" ht="15.75" customHeight="1" x14ac:dyDescent="0.25">
      <c r="B398" s="13"/>
      <c r="F398" s="13"/>
      <c r="I398" s="20"/>
      <c r="J398" s="20"/>
      <c r="R398" s="21"/>
    </row>
    <row r="399" spans="2:18" ht="15.75" customHeight="1" x14ac:dyDescent="0.25">
      <c r="B399" s="13"/>
      <c r="F399" s="13"/>
      <c r="I399" s="20"/>
      <c r="J399" s="20"/>
      <c r="R399" s="21"/>
    </row>
    <row r="400" spans="2:18" ht="15.75" customHeight="1" x14ac:dyDescent="0.25">
      <c r="B400" s="13"/>
      <c r="F400" s="13"/>
      <c r="I400" s="20"/>
      <c r="J400" s="20"/>
      <c r="R400" s="21"/>
    </row>
    <row r="401" spans="2:18" ht="15.75" customHeight="1" x14ac:dyDescent="0.25">
      <c r="B401" s="13"/>
      <c r="F401" s="13"/>
      <c r="I401" s="20"/>
      <c r="J401" s="20"/>
      <c r="R401" s="21"/>
    </row>
    <row r="402" spans="2:18" ht="15.75" customHeight="1" x14ac:dyDescent="0.25">
      <c r="B402" s="13"/>
      <c r="F402" s="13"/>
      <c r="I402" s="20"/>
      <c r="J402" s="20"/>
      <c r="R402" s="21"/>
    </row>
    <row r="403" spans="2:18" ht="15.75" customHeight="1" x14ac:dyDescent="0.25">
      <c r="B403" s="13"/>
      <c r="F403" s="13"/>
      <c r="I403" s="20"/>
      <c r="J403" s="20"/>
      <c r="R403" s="21"/>
    </row>
    <row r="404" spans="2:18" ht="15.75" customHeight="1" x14ac:dyDescent="0.25">
      <c r="B404" s="13"/>
      <c r="F404" s="13"/>
      <c r="I404" s="20"/>
      <c r="J404" s="20"/>
      <c r="R404" s="21"/>
    </row>
    <row r="405" spans="2:18" ht="15.75" customHeight="1" x14ac:dyDescent="0.25">
      <c r="B405" s="13"/>
      <c r="F405" s="13"/>
      <c r="I405" s="20"/>
      <c r="J405" s="20"/>
      <c r="R405" s="21"/>
    </row>
    <row r="406" spans="2:18" ht="15.75" customHeight="1" x14ac:dyDescent="0.25">
      <c r="B406" s="13"/>
      <c r="F406" s="13"/>
      <c r="I406" s="10"/>
      <c r="R406" s="21"/>
    </row>
    <row r="407" spans="2:18" ht="15.75" customHeight="1" x14ac:dyDescent="0.25">
      <c r="B407" s="13"/>
      <c r="F407" s="13"/>
      <c r="I407" s="10"/>
      <c r="R407" s="21"/>
    </row>
    <row r="408" spans="2:18" ht="15.75" customHeight="1" x14ac:dyDescent="0.25">
      <c r="B408" s="13"/>
      <c r="F408" s="13"/>
      <c r="I408" s="10"/>
      <c r="R408" s="21"/>
    </row>
    <row r="409" spans="2:18" ht="15.75" customHeight="1" x14ac:dyDescent="0.25">
      <c r="B409" s="13"/>
      <c r="F409" s="13"/>
      <c r="I409" s="10"/>
      <c r="R409" s="21"/>
    </row>
    <row r="410" spans="2:18" ht="15.75" customHeight="1" x14ac:dyDescent="0.25">
      <c r="B410" s="13"/>
      <c r="F410" s="13"/>
      <c r="I410" s="10"/>
      <c r="R410" s="21"/>
    </row>
    <row r="411" spans="2:18" ht="15.75" customHeight="1" x14ac:dyDescent="0.25">
      <c r="B411" s="13"/>
      <c r="F411" s="13"/>
      <c r="I411" s="10"/>
      <c r="R411" s="21"/>
    </row>
    <row r="412" spans="2:18" ht="15.75" customHeight="1" x14ac:dyDescent="0.25">
      <c r="B412" s="13"/>
      <c r="F412" s="13"/>
      <c r="I412" s="10"/>
      <c r="R412" s="21"/>
    </row>
    <row r="413" spans="2:18" ht="15.75" customHeight="1" x14ac:dyDescent="0.25">
      <c r="B413" s="13"/>
      <c r="F413" s="13"/>
      <c r="I413" s="10"/>
      <c r="R413" s="21"/>
    </row>
    <row r="414" spans="2:18" ht="15.75" customHeight="1" x14ac:dyDescent="0.25">
      <c r="B414" s="13"/>
      <c r="F414" s="13"/>
      <c r="I414" s="10"/>
      <c r="R414" s="21"/>
    </row>
    <row r="415" spans="2:18" ht="15.75" customHeight="1" x14ac:dyDescent="0.25">
      <c r="B415" s="13"/>
      <c r="F415" s="13"/>
      <c r="I415" s="10"/>
      <c r="R415" s="21"/>
    </row>
    <row r="416" spans="2:18" ht="15.75" customHeight="1" x14ac:dyDescent="0.25">
      <c r="B416" s="13"/>
      <c r="F416" s="13"/>
      <c r="I416" s="10"/>
      <c r="R416" s="21"/>
    </row>
    <row r="417" spans="2:18" ht="15.75" customHeight="1" x14ac:dyDescent="0.25">
      <c r="B417" s="13"/>
      <c r="F417" s="13"/>
      <c r="I417" s="10"/>
      <c r="R417" s="21"/>
    </row>
    <row r="418" spans="2:18" ht="15.75" customHeight="1" x14ac:dyDescent="0.25">
      <c r="B418" s="13"/>
      <c r="F418" s="13"/>
      <c r="I418" s="10"/>
      <c r="R418" s="21"/>
    </row>
    <row r="419" spans="2:18" ht="15.75" customHeight="1" x14ac:dyDescent="0.25">
      <c r="B419" s="13"/>
      <c r="F419" s="13"/>
      <c r="I419" s="10"/>
      <c r="R419" s="21"/>
    </row>
    <row r="420" spans="2:18" ht="15.75" customHeight="1" x14ac:dyDescent="0.25">
      <c r="B420" s="13"/>
      <c r="F420" s="13"/>
      <c r="I420" s="10"/>
      <c r="R420" s="21"/>
    </row>
    <row r="421" spans="2:18" ht="15.75" customHeight="1" x14ac:dyDescent="0.25">
      <c r="B421" s="13"/>
      <c r="F421" s="13"/>
      <c r="I421" s="10"/>
      <c r="R421" s="21"/>
    </row>
    <row r="422" spans="2:18" ht="15.75" customHeight="1" x14ac:dyDescent="0.25">
      <c r="B422" s="13"/>
      <c r="F422" s="13"/>
      <c r="I422" s="10"/>
      <c r="R422" s="21"/>
    </row>
    <row r="423" spans="2:18" ht="15.75" customHeight="1" x14ac:dyDescent="0.25">
      <c r="B423" s="13"/>
      <c r="F423" s="13"/>
      <c r="I423" s="10"/>
      <c r="R423" s="21"/>
    </row>
    <row r="424" spans="2:18" ht="15.75" customHeight="1" x14ac:dyDescent="0.25">
      <c r="B424" s="13"/>
      <c r="F424" s="13"/>
      <c r="I424" s="20"/>
      <c r="J424" s="20"/>
      <c r="R424" s="21"/>
    </row>
    <row r="425" spans="2:18" ht="15.75" customHeight="1" x14ac:dyDescent="0.25">
      <c r="B425" s="13"/>
      <c r="F425" s="13"/>
      <c r="I425" s="20"/>
      <c r="J425" s="20"/>
      <c r="R425" s="21"/>
    </row>
    <row r="426" spans="2:18" ht="15.75" customHeight="1" x14ac:dyDescent="0.25">
      <c r="B426" s="13"/>
      <c r="F426" s="13"/>
      <c r="I426" s="20"/>
      <c r="J426" s="20"/>
      <c r="R426" s="21"/>
    </row>
    <row r="427" spans="2:18" ht="15.75" customHeight="1" x14ac:dyDescent="0.25">
      <c r="B427" s="13"/>
      <c r="F427" s="13"/>
      <c r="I427" s="20"/>
      <c r="J427" s="20"/>
      <c r="R427" s="21"/>
    </row>
    <row r="428" spans="2:18" ht="15.75" customHeight="1" x14ac:dyDescent="0.25">
      <c r="B428" s="13"/>
      <c r="F428" s="13"/>
      <c r="I428" s="20"/>
      <c r="J428" s="20"/>
      <c r="R428" s="21"/>
    </row>
    <row r="429" spans="2:18" ht="15.75" customHeight="1" x14ac:dyDescent="0.25">
      <c r="B429" s="13"/>
      <c r="F429" s="13"/>
      <c r="I429" s="20"/>
      <c r="J429" s="20"/>
      <c r="R429" s="21"/>
    </row>
    <row r="430" spans="2:18" ht="15.75" customHeight="1" x14ac:dyDescent="0.25">
      <c r="B430" s="13"/>
      <c r="F430" s="13"/>
      <c r="I430" s="20"/>
      <c r="J430" s="20"/>
      <c r="R430" s="21"/>
    </row>
    <row r="431" spans="2:18" ht="15.75" customHeight="1" x14ac:dyDescent="0.25">
      <c r="B431" s="13"/>
      <c r="F431" s="13"/>
      <c r="I431" s="20"/>
      <c r="J431" s="20"/>
      <c r="R431" s="21"/>
    </row>
    <row r="432" spans="2:18" ht="15.75" customHeight="1" x14ac:dyDescent="0.25">
      <c r="B432" s="13"/>
      <c r="F432" s="13"/>
      <c r="I432" s="20"/>
      <c r="J432" s="20"/>
      <c r="R432" s="21"/>
    </row>
    <row r="433" spans="1:18" ht="15.75" customHeight="1" x14ac:dyDescent="0.25">
      <c r="B433" s="13"/>
      <c r="F433" s="13"/>
      <c r="I433" s="20"/>
      <c r="J433" s="20"/>
      <c r="R433" s="21"/>
    </row>
    <row r="434" spans="1:18" ht="15.75" customHeight="1" x14ac:dyDescent="0.25">
      <c r="B434" s="13"/>
      <c r="F434" s="13"/>
      <c r="I434" s="20"/>
      <c r="J434" s="20"/>
      <c r="R434" s="21"/>
    </row>
    <row r="435" spans="1:18" ht="15.75" customHeight="1" x14ac:dyDescent="0.25">
      <c r="B435" s="13"/>
      <c r="F435" s="13"/>
      <c r="I435" s="20"/>
      <c r="J435" s="20"/>
      <c r="R435" s="21"/>
    </row>
    <row r="436" spans="1:18" ht="15.75" customHeight="1" x14ac:dyDescent="0.25">
      <c r="B436" s="13"/>
      <c r="F436" s="13"/>
      <c r="I436" s="20"/>
      <c r="J436" s="20"/>
      <c r="R436" s="21"/>
    </row>
    <row r="437" spans="1:18" ht="15.75" customHeight="1" x14ac:dyDescent="0.25">
      <c r="B437" s="13"/>
      <c r="F437" s="13"/>
      <c r="I437" s="20"/>
      <c r="J437" s="20"/>
      <c r="R437" s="21"/>
    </row>
    <row r="438" spans="1:18" ht="15.75" customHeight="1" x14ac:dyDescent="0.25">
      <c r="B438" s="13"/>
      <c r="F438" s="13"/>
      <c r="I438" s="20"/>
      <c r="J438" s="20"/>
      <c r="R438" s="21"/>
    </row>
    <row r="439" spans="1:18" ht="15.75" customHeight="1" x14ac:dyDescent="0.25">
      <c r="B439" s="13"/>
      <c r="F439" s="13"/>
      <c r="I439" s="20"/>
      <c r="J439" s="20"/>
      <c r="R439" s="21"/>
    </row>
    <row r="440" spans="1:18" ht="15.75" customHeight="1" x14ac:dyDescent="0.25">
      <c r="B440" s="13"/>
      <c r="F440" s="13"/>
      <c r="I440" s="20"/>
      <c r="J440" s="20"/>
      <c r="R440" s="21"/>
    </row>
    <row r="441" spans="1:18" ht="15.75" customHeight="1" x14ac:dyDescent="0.25">
      <c r="A441" s="11" t="s">
        <v>114</v>
      </c>
      <c r="B441" s="13"/>
      <c r="F441" s="13"/>
      <c r="I441" s="20"/>
      <c r="J441" s="20"/>
      <c r="R441" s="21"/>
    </row>
    <row r="442" spans="1:18" ht="15.75" customHeight="1" x14ac:dyDescent="0.25">
      <c r="B442" s="13"/>
      <c r="F442" s="13"/>
      <c r="R442" s="21"/>
    </row>
    <row r="443" spans="1:18" ht="15.75" customHeight="1" x14ac:dyDescent="0.25">
      <c r="B443" s="13"/>
      <c r="F443" s="13"/>
      <c r="I443" s="10"/>
    </row>
    <row r="444" spans="1:18" ht="15.75" customHeight="1" x14ac:dyDescent="0.25">
      <c r="B444" s="13"/>
      <c r="F444" s="13"/>
      <c r="I444" s="10"/>
    </row>
    <row r="445" spans="1:18" ht="15.75" customHeight="1" x14ac:dyDescent="0.25">
      <c r="B445" s="13"/>
      <c r="F445" s="13"/>
      <c r="I445" s="10"/>
    </row>
    <row r="446" spans="1:18" ht="15.75" customHeight="1" x14ac:dyDescent="0.25">
      <c r="B446" s="13"/>
      <c r="F446" s="13"/>
      <c r="I446" s="10"/>
    </row>
    <row r="447" spans="1:18" ht="15.75" customHeight="1" x14ac:dyDescent="0.25">
      <c r="B447" s="13"/>
      <c r="F447" s="13"/>
      <c r="I447" s="10"/>
    </row>
    <row r="448" spans="1:18" ht="15.75" customHeight="1" x14ac:dyDescent="0.25">
      <c r="B448" s="13"/>
      <c r="F448" s="13"/>
      <c r="I448" s="10"/>
    </row>
    <row r="449" spans="2:10" ht="15.75" customHeight="1" x14ac:dyDescent="0.25">
      <c r="B449" s="13"/>
      <c r="F449" s="13"/>
      <c r="I449" s="20"/>
      <c r="J449" s="20"/>
    </row>
    <row r="450" spans="2:10" ht="15.75" customHeight="1" x14ac:dyDescent="0.25">
      <c r="B450" s="13"/>
      <c r="F450" s="13"/>
      <c r="I450" s="10"/>
      <c r="J450" s="10"/>
    </row>
    <row r="451" spans="2:10" ht="15.75" customHeight="1" x14ac:dyDescent="0.25">
      <c r="B451" s="13"/>
      <c r="F451" s="13"/>
      <c r="I451" s="20"/>
      <c r="J451" s="20"/>
    </row>
    <row r="452" spans="2:10" ht="15.75" customHeight="1" x14ac:dyDescent="0.25">
      <c r="B452" s="13"/>
      <c r="F452" s="13"/>
      <c r="I452" s="10"/>
      <c r="J452" s="10"/>
    </row>
    <row r="453" spans="2:10" ht="15.75" customHeight="1" x14ac:dyDescent="0.25">
      <c r="B453" s="13"/>
      <c r="F453" s="13"/>
      <c r="I453" s="20"/>
      <c r="J453" s="20"/>
    </row>
    <row r="454" spans="2:10" ht="15.75" customHeight="1" x14ac:dyDescent="0.25">
      <c r="B454" s="13"/>
      <c r="F454" s="13"/>
      <c r="I454" s="10"/>
      <c r="J454" s="10"/>
    </row>
    <row r="455" spans="2:10" ht="15.75" customHeight="1" x14ac:dyDescent="0.25">
      <c r="B455" s="13"/>
      <c r="F455" s="13"/>
      <c r="I455" s="10"/>
      <c r="J455" s="20"/>
    </row>
    <row r="456" spans="2:10" ht="15.75" customHeight="1" x14ac:dyDescent="0.25">
      <c r="B456" s="13"/>
      <c r="F456" s="13"/>
      <c r="I456" s="10"/>
      <c r="J456" s="20"/>
    </row>
    <row r="457" spans="2:10" ht="15.75" customHeight="1" x14ac:dyDescent="0.25">
      <c r="B457" s="13"/>
      <c r="F457" s="13"/>
      <c r="I457" s="10"/>
      <c r="J457" s="20"/>
    </row>
    <row r="458" spans="2:10" ht="15.75" customHeight="1" x14ac:dyDescent="0.25">
      <c r="B458" s="13"/>
      <c r="F458" s="13"/>
      <c r="I458" s="10"/>
      <c r="J458" s="20"/>
    </row>
    <row r="459" spans="2:10" ht="15.75" customHeight="1" x14ac:dyDescent="0.25">
      <c r="B459" s="13"/>
      <c r="F459" s="13"/>
      <c r="I459" s="10"/>
      <c r="J459" s="20"/>
    </row>
    <row r="460" spans="2:10" ht="15.75" customHeight="1" x14ac:dyDescent="0.25">
      <c r="B460" s="13"/>
      <c r="F460" s="13"/>
      <c r="I460" s="10"/>
      <c r="J460" s="20"/>
    </row>
    <row r="461" spans="2:10" ht="15.75" customHeight="1" x14ac:dyDescent="0.25">
      <c r="B461" s="13"/>
      <c r="F461" s="13"/>
      <c r="I461" s="20"/>
      <c r="J461" s="20"/>
    </row>
    <row r="462" spans="2:10" ht="15.75" customHeight="1" x14ac:dyDescent="0.25">
      <c r="B462" s="13"/>
      <c r="F462" s="13"/>
      <c r="I462" s="10"/>
      <c r="J462" s="10"/>
    </row>
    <row r="463" spans="2:10" ht="15.75" customHeight="1" x14ac:dyDescent="0.25">
      <c r="B463" s="13"/>
      <c r="F463" s="13"/>
      <c r="I463" s="20"/>
      <c r="J463" s="20"/>
    </row>
    <row r="464" spans="2:10" ht="15.75" customHeight="1" x14ac:dyDescent="0.25">
      <c r="B464" s="13"/>
      <c r="F464" s="13"/>
      <c r="I464" s="10"/>
      <c r="J464" s="10"/>
    </row>
    <row r="465" spans="1:10" ht="15.75" customHeight="1" x14ac:dyDescent="0.25">
      <c r="B465" s="13"/>
      <c r="F465" s="13"/>
      <c r="I465" s="20"/>
      <c r="J465" s="20"/>
    </row>
    <row r="466" spans="1:10" ht="15.75" customHeight="1" x14ac:dyDescent="0.25">
      <c r="B466" s="13"/>
      <c r="F466" s="13"/>
      <c r="I466" s="10"/>
      <c r="J466" s="10"/>
    </row>
    <row r="467" spans="1:10" ht="15.75" customHeight="1" x14ac:dyDescent="0.25">
      <c r="B467" s="13"/>
      <c r="F467" s="13"/>
      <c r="I467" s="10"/>
    </row>
    <row r="468" spans="1:10" ht="15.75" customHeight="1" x14ac:dyDescent="0.25">
      <c r="B468" s="13"/>
      <c r="F468" s="13"/>
      <c r="I468" s="10"/>
    </row>
    <row r="469" spans="1:10" ht="15.75" customHeight="1" x14ac:dyDescent="0.25">
      <c r="B469" s="13"/>
      <c r="F469" s="13"/>
      <c r="I469" s="10"/>
    </row>
    <row r="470" spans="1:10" ht="15.75" customHeight="1" x14ac:dyDescent="0.25">
      <c r="B470" s="13"/>
      <c r="F470" s="13"/>
      <c r="I470" s="10"/>
    </row>
    <row r="471" spans="1:10" ht="15.75" customHeight="1" x14ac:dyDescent="0.25">
      <c r="B471" s="13"/>
      <c r="F471" s="13"/>
      <c r="I471" s="10"/>
    </row>
    <row r="472" spans="1:10" ht="15.75" customHeight="1" x14ac:dyDescent="0.25">
      <c r="B472" s="13"/>
      <c r="F472" s="13"/>
      <c r="I472" s="10"/>
    </row>
    <row r="473" spans="1:10" ht="15.75" customHeight="1" x14ac:dyDescent="0.25">
      <c r="B473" s="13"/>
      <c r="F473" s="13"/>
      <c r="I473" s="20"/>
      <c r="J473" s="20"/>
    </row>
    <row r="474" spans="1:10" ht="15.75" customHeight="1" x14ac:dyDescent="0.25">
      <c r="B474" s="13"/>
      <c r="F474" s="13"/>
      <c r="I474" s="10"/>
      <c r="J474" s="10"/>
    </row>
    <row r="475" spans="1:10" ht="15.75" customHeight="1" x14ac:dyDescent="0.25">
      <c r="B475" s="13"/>
      <c r="F475" s="13"/>
      <c r="I475" s="20"/>
      <c r="J475" s="20"/>
    </row>
    <row r="476" spans="1:10" ht="15.75" customHeight="1" x14ac:dyDescent="0.25">
      <c r="B476" s="13"/>
      <c r="F476" s="13"/>
      <c r="I476" s="10"/>
      <c r="J476" s="10"/>
    </row>
    <row r="477" spans="1:10" ht="15.75" customHeight="1" x14ac:dyDescent="0.25">
      <c r="A477" s="11" t="s">
        <v>115</v>
      </c>
      <c r="B477" s="13"/>
      <c r="F477" s="13"/>
      <c r="I477" s="20"/>
      <c r="J477" s="20"/>
    </row>
    <row r="478" spans="1:10" ht="15.75" customHeight="1" x14ac:dyDescent="0.25">
      <c r="B478" s="13"/>
      <c r="F478" s="13"/>
      <c r="I478" s="10"/>
      <c r="J478" s="10"/>
    </row>
    <row r="479" spans="1:10" ht="15.75" customHeight="1" x14ac:dyDescent="0.25">
      <c r="B479" s="13"/>
      <c r="F479" s="13"/>
      <c r="I479" s="10"/>
      <c r="J479" s="20"/>
    </row>
    <row r="480" spans="1:10" ht="15.75" customHeight="1" x14ac:dyDescent="0.25">
      <c r="B480" s="13"/>
      <c r="F480" s="13"/>
      <c r="I480" s="10"/>
      <c r="J480" s="20"/>
    </row>
    <row r="481" spans="2:10" ht="15.75" customHeight="1" x14ac:dyDescent="0.25">
      <c r="B481" s="13"/>
      <c r="F481" s="13"/>
      <c r="I481" s="10"/>
      <c r="J481" s="20"/>
    </row>
    <row r="482" spans="2:10" ht="15.75" customHeight="1" x14ac:dyDescent="0.25">
      <c r="B482" s="13"/>
      <c r="F482" s="13"/>
      <c r="I482" s="10"/>
      <c r="J482" s="20"/>
    </row>
    <row r="483" spans="2:10" ht="15.75" customHeight="1" x14ac:dyDescent="0.25">
      <c r="B483" s="13"/>
      <c r="F483" s="13"/>
      <c r="I483" s="10"/>
      <c r="J483" s="20"/>
    </row>
    <row r="484" spans="2:10" ht="15.75" customHeight="1" x14ac:dyDescent="0.25">
      <c r="B484" s="13"/>
      <c r="F484" s="13"/>
      <c r="I484" s="10"/>
      <c r="J484" s="20"/>
    </row>
    <row r="485" spans="2:10" ht="15.75" customHeight="1" x14ac:dyDescent="0.25">
      <c r="B485" s="13"/>
      <c r="F485" s="13"/>
      <c r="I485" s="20"/>
      <c r="J485" s="20"/>
    </row>
    <row r="486" spans="2:10" ht="15.75" customHeight="1" x14ac:dyDescent="0.25">
      <c r="B486" s="13"/>
      <c r="F486" s="13"/>
      <c r="I486" s="10"/>
      <c r="J486" s="10"/>
    </row>
    <row r="487" spans="2:10" ht="15.75" customHeight="1" x14ac:dyDescent="0.25">
      <c r="B487" s="13"/>
      <c r="F487" s="13"/>
      <c r="I487" s="20"/>
      <c r="J487" s="20"/>
    </row>
    <row r="488" spans="2:10" ht="15.75" customHeight="1" x14ac:dyDescent="0.25">
      <c r="B488" s="13"/>
      <c r="F488" s="13"/>
      <c r="I488" s="10"/>
      <c r="J488" s="10"/>
    </row>
    <row r="489" spans="2:10" ht="15.75" customHeight="1" x14ac:dyDescent="0.25">
      <c r="B489" s="13"/>
      <c r="F489" s="13"/>
      <c r="I489" s="20"/>
      <c r="J489" s="20"/>
    </row>
    <row r="490" spans="2:10" ht="15.75" customHeight="1" x14ac:dyDescent="0.25">
      <c r="B490" s="13"/>
      <c r="F490" s="13"/>
      <c r="I490" s="10"/>
      <c r="J490" s="10"/>
    </row>
    <row r="491" spans="2:10" ht="15.75" customHeight="1" x14ac:dyDescent="0.25">
      <c r="B491" s="13"/>
      <c r="F491" s="13"/>
      <c r="I491" s="10"/>
    </row>
    <row r="492" spans="2:10" ht="15.75" customHeight="1" x14ac:dyDescent="0.25">
      <c r="B492" s="13"/>
      <c r="F492" s="13"/>
      <c r="I492" s="10"/>
    </row>
    <row r="493" spans="2:10" ht="15.75" customHeight="1" x14ac:dyDescent="0.25">
      <c r="B493" s="13"/>
      <c r="F493" s="13"/>
      <c r="I493" s="10"/>
    </row>
    <row r="494" spans="2:10" ht="15.75" customHeight="1" x14ac:dyDescent="0.25">
      <c r="B494" s="13"/>
      <c r="F494" s="13"/>
      <c r="I494" s="10"/>
    </row>
    <row r="495" spans="2:10" ht="15.75" customHeight="1" x14ac:dyDescent="0.25">
      <c r="B495" s="13"/>
      <c r="F495" s="13"/>
      <c r="I495" s="10"/>
    </row>
    <row r="496" spans="2:10" ht="15.75" customHeight="1" x14ac:dyDescent="0.25">
      <c r="B496" s="13"/>
      <c r="F496" s="13"/>
      <c r="I496" s="10"/>
    </row>
    <row r="497" spans="2:10" ht="15.75" customHeight="1" x14ac:dyDescent="0.25">
      <c r="B497" s="13"/>
      <c r="F497" s="13"/>
      <c r="I497" s="20"/>
      <c r="J497" s="20"/>
    </row>
    <row r="498" spans="2:10" ht="15.75" customHeight="1" x14ac:dyDescent="0.25">
      <c r="B498" s="13"/>
      <c r="F498" s="13"/>
      <c r="I498" s="10"/>
      <c r="J498" s="10"/>
    </row>
    <row r="499" spans="2:10" ht="15.75" customHeight="1" x14ac:dyDescent="0.25">
      <c r="B499" s="13"/>
      <c r="F499" s="13"/>
      <c r="I499" s="20"/>
      <c r="J499" s="20"/>
    </row>
    <row r="500" spans="2:10" ht="15.75" customHeight="1" x14ac:dyDescent="0.25">
      <c r="B500" s="13"/>
      <c r="F500" s="13"/>
      <c r="I500" s="10"/>
      <c r="J500" s="10"/>
    </row>
    <row r="501" spans="2:10" ht="15.75" customHeight="1" x14ac:dyDescent="0.25">
      <c r="B501" s="13"/>
      <c r="F501" s="13"/>
      <c r="I501" s="20"/>
      <c r="J501" s="20"/>
    </row>
    <row r="502" spans="2:10" ht="15.75" customHeight="1" x14ac:dyDescent="0.25">
      <c r="B502" s="13"/>
      <c r="F502" s="13"/>
      <c r="I502" s="10"/>
      <c r="J502" s="10"/>
    </row>
    <row r="503" spans="2:10" ht="15.75" customHeight="1" x14ac:dyDescent="0.25">
      <c r="B503" s="13"/>
      <c r="F503" s="13"/>
      <c r="I503" s="10"/>
      <c r="J503" s="20"/>
    </row>
    <row r="504" spans="2:10" ht="15.75" customHeight="1" x14ac:dyDescent="0.25">
      <c r="B504" s="13"/>
      <c r="F504" s="13"/>
      <c r="I504" s="10"/>
      <c r="J504" s="20"/>
    </row>
    <row r="505" spans="2:10" ht="15.75" customHeight="1" x14ac:dyDescent="0.25">
      <c r="B505" s="13"/>
      <c r="F505" s="13"/>
      <c r="I505" s="10"/>
      <c r="J505" s="20"/>
    </row>
    <row r="506" spans="2:10" ht="15.75" customHeight="1" x14ac:dyDescent="0.25">
      <c r="B506" s="13"/>
      <c r="F506" s="13"/>
      <c r="I506" s="10"/>
      <c r="J506" s="20"/>
    </row>
    <row r="507" spans="2:10" ht="15.75" customHeight="1" x14ac:dyDescent="0.25">
      <c r="B507" s="13"/>
      <c r="F507" s="13"/>
      <c r="I507" s="10"/>
      <c r="J507" s="20"/>
    </row>
    <row r="508" spans="2:10" ht="15.75" customHeight="1" x14ac:dyDescent="0.25">
      <c r="B508" s="13"/>
      <c r="F508" s="13"/>
      <c r="I508" s="10"/>
      <c r="J508" s="20"/>
    </row>
    <row r="509" spans="2:10" ht="15.75" customHeight="1" x14ac:dyDescent="0.25">
      <c r="B509" s="13"/>
      <c r="F509" s="13"/>
      <c r="I509" s="20"/>
      <c r="J509" s="20"/>
    </row>
    <row r="510" spans="2:10" ht="15.75" customHeight="1" x14ac:dyDescent="0.25">
      <c r="B510" s="13"/>
      <c r="F510" s="13"/>
      <c r="I510" s="10"/>
      <c r="J510" s="10"/>
    </row>
    <row r="511" spans="2:10" ht="15.75" customHeight="1" x14ac:dyDescent="0.25">
      <c r="B511" s="13"/>
      <c r="F511" s="13"/>
      <c r="I511" s="20"/>
      <c r="J511" s="20"/>
    </row>
    <row r="512" spans="2:10" ht="15.75" customHeight="1" x14ac:dyDescent="0.25">
      <c r="B512" s="13"/>
      <c r="F512" s="13"/>
      <c r="I512" s="10"/>
      <c r="J512" s="10"/>
    </row>
    <row r="513" spans="1:10" ht="15.75" customHeight="1" x14ac:dyDescent="0.25">
      <c r="A513" s="11" t="s">
        <v>116</v>
      </c>
      <c r="B513" s="13"/>
      <c r="F513" s="13"/>
      <c r="I513" s="20"/>
      <c r="J513" s="20"/>
    </row>
    <row r="514" spans="1:10" ht="15.75" customHeight="1" x14ac:dyDescent="0.25">
      <c r="B514" s="13"/>
      <c r="F514" s="13"/>
      <c r="I514" s="10"/>
      <c r="J514" s="10"/>
    </row>
    <row r="515" spans="1:10" ht="15.75" customHeight="1" x14ac:dyDescent="0.25">
      <c r="B515" s="13"/>
      <c r="F515" s="13"/>
      <c r="I515" s="10"/>
    </row>
    <row r="516" spans="1:10" ht="15.75" customHeight="1" x14ac:dyDescent="0.25">
      <c r="B516" s="13"/>
      <c r="F516" s="13"/>
      <c r="I516" s="10"/>
    </row>
    <row r="517" spans="1:10" ht="15.75" customHeight="1" x14ac:dyDescent="0.25">
      <c r="B517" s="13"/>
      <c r="F517" s="13"/>
      <c r="I517" s="10"/>
    </row>
    <row r="518" spans="1:10" ht="15.75" customHeight="1" x14ac:dyDescent="0.25">
      <c r="B518" s="13"/>
      <c r="F518" s="13"/>
      <c r="I518" s="10"/>
    </row>
    <row r="519" spans="1:10" ht="15.75" customHeight="1" x14ac:dyDescent="0.25">
      <c r="B519" s="13"/>
      <c r="F519" s="13"/>
      <c r="I519" s="10"/>
    </row>
    <row r="520" spans="1:10" ht="15.75" customHeight="1" x14ac:dyDescent="0.25">
      <c r="B520" s="13"/>
      <c r="F520" s="13"/>
      <c r="I520" s="10"/>
    </row>
    <row r="521" spans="1:10" ht="15.75" customHeight="1" x14ac:dyDescent="0.25">
      <c r="B521" s="13"/>
      <c r="F521" s="13"/>
      <c r="I521" s="20"/>
      <c r="J521" s="20"/>
    </row>
    <row r="522" spans="1:10" ht="15.75" customHeight="1" x14ac:dyDescent="0.25">
      <c r="B522" s="13"/>
      <c r="F522" s="13"/>
      <c r="I522" s="10"/>
      <c r="J522" s="10"/>
    </row>
    <row r="523" spans="1:10" ht="15.75" customHeight="1" x14ac:dyDescent="0.25">
      <c r="B523" s="13"/>
      <c r="F523" s="13"/>
      <c r="I523" s="20"/>
      <c r="J523" s="20"/>
    </row>
    <row r="524" spans="1:10" ht="15.75" customHeight="1" x14ac:dyDescent="0.25">
      <c r="B524" s="13"/>
      <c r="F524" s="13"/>
      <c r="I524" s="10"/>
      <c r="J524" s="10"/>
    </row>
    <row r="525" spans="1:10" ht="15.75" customHeight="1" x14ac:dyDescent="0.25">
      <c r="B525" s="13"/>
      <c r="F525" s="13"/>
      <c r="I525" s="20"/>
      <c r="J525" s="20"/>
    </row>
    <row r="526" spans="1:10" ht="15.75" customHeight="1" x14ac:dyDescent="0.25">
      <c r="B526" s="13"/>
      <c r="F526" s="13"/>
      <c r="I526" s="10"/>
      <c r="J526" s="10"/>
    </row>
    <row r="527" spans="1:10" ht="15.75" customHeight="1" x14ac:dyDescent="0.25">
      <c r="B527" s="13"/>
      <c r="F527" s="13"/>
      <c r="I527" s="10"/>
    </row>
    <row r="528" spans="1:10" ht="15.75" customHeight="1" x14ac:dyDescent="0.25">
      <c r="B528" s="13"/>
      <c r="F528" s="13"/>
      <c r="I528" s="10"/>
    </row>
    <row r="529" spans="2:10" ht="15.75" customHeight="1" x14ac:dyDescent="0.25">
      <c r="B529" s="13"/>
      <c r="F529" s="13"/>
      <c r="I529" s="10"/>
    </row>
    <row r="530" spans="2:10" ht="15.75" customHeight="1" x14ac:dyDescent="0.25">
      <c r="B530" s="13"/>
      <c r="F530" s="13"/>
      <c r="I530" s="10"/>
    </row>
    <row r="531" spans="2:10" ht="15.75" customHeight="1" x14ac:dyDescent="0.25">
      <c r="B531" s="13"/>
      <c r="F531" s="13"/>
      <c r="I531" s="10"/>
    </row>
    <row r="532" spans="2:10" ht="15.75" customHeight="1" x14ac:dyDescent="0.25">
      <c r="B532" s="13"/>
      <c r="F532" s="13"/>
      <c r="I532" s="10"/>
    </row>
    <row r="533" spans="2:10" ht="15.75" customHeight="1" x14ac:dyDescent="0.25">
      <c r="B533" s="13"/>
      <c r="F533" s="13"/>
      <c r="I533" s="20"/>
      <c r="J533" s="20"/>
    </row>
    <row r="534" spans="2:10" ht="15.75" customHeight="1" x14ac:dyDescent="0.25">
      <c r="B534" s="13"/>
      <c r="F534" s="13"/>
      <c r="I534" s="10"/>
      <c r="J534" s="10"/>
    </row>
    <row r="535" spans="2:10" ht="15.75" customHeight="1" x14ac:dyDescent="0.25">
      <c r="B535" s="13"/>
      <c r="F535" s="13"/>
      <c r="I535" s="20"/>
      <c r="J535" s="20"/>
    </row>
    <row r="536" spans="2:10" ht="15.75" customHeight="1" x14ac:dyDescent="0.25">
      <c r="B536" s="13"/>
      <c r="F536" s="13"/>
      <c r="I536" s="10"/>
      <c r="J536" s="10"/>
    </row>
    <row r="537" spans="2:10" ht="15.75" customHeight="1" x14ac:dyDescent="0.25">
      <c r="B537" s="13"/>
      <c r="F537" s="13"/>
      <c r="I537" s="20"/>
      <c r="J537" s="20"/>
    </row>
    <row r="538" spans="2:10" ht="15.75" customHeight="1" x14ac:dyDescent="0.25">
      <c r="B538" s="13"/>
      <c r="F538" s="13"/>
      <c r="I538" s="10"/>
      <c r="J538" s="10"/>
    </row>
    <row r="539" spans="2:10" ht="15.75" customHeight="1" x14ac:dyDescent="0.25">
      <c r="B539" s="13"/>
      <c r="F539" s="13"/>
      <c r="I539" s="10"/>
    </row>
    <row r="540" spans="2:10" ht="15.75" customHeight="1" x14ac:dyDescent="0.25">
      <c r="B540" s="13"/>
      <c r="F540" s="13"/>
      <c r="I540" s="10"/>
    </row>
    <row r="541" spans="2:10" ht="15.75" customHeight="1" x14ac:dyDescent="0.25">
      <c r="B541" s="13"/>
      <c r="F541" s="13"/>
      <c r="I541" s="10"/>
    </row>
    <row r="542" spans="2:10" ht="15.75" customHeight="1" x14ac:dyDescent="0.25">
      <c r="B542" s="13"/>
      <c r="F542" s="13"/>
      <c r="I542" s="10"/>
    </row>
    <row r="543" spans="2:10" ht="15.75" customHeight="1" x14ac:dyDescent="0.25">
      <c r="B543" s="13"/>
      <c r="F543" s="13"/>
      <c r="I543" s="10"/>
    </row>
    <row r="544" spans="2:10" ht="15.75" customHeight="1" x14ac:dyDescent="0.25">
      <c r="B544" s="13"/>
      <c r="F544" s="13"/>
      <c r="I544" s="10"/>
    </row>
    <row r="545" spans="1:10" ht="15.75" customHeight="1" x14ac:dyDescent="0.25">
      <c r="B545" s="13"/>
      <c r="F545" s="13"/>
      <c r="I545" s="20"/>
      <c r="J545" s="20"/>
    </row>
    <row r="546" spans="1:10" ht="15.75" customHeight="1" x14ac:dyDescent="0.25">
      <c r="B546" s="13"/>
      <c r="F546" s="13"/>
      <c r="I546" s="10"/>
      <c r="J546" s="10"/>
    </row>
    <row r="547" spans="1:10" ht="15.75" customHeight="1" x14ac:dyDescent="0.25">
      <c r="B547" s="13"/>
      <c r="F547" s="13"/>
      <c r="I547" s="20"/>
      <c r="J547" s="20"/>
    </row>
    <row r="548" spans="1:10" ht="15.75" customHeight="1" x14ac:dyDescent="0.25">
      <c r="B548" s="13"/>
      <c r="F548" s="13"/>
      <c r="I548" s="10"/>
      <c r="J548" s="10"/>
    </row>
    <row r="549" spans="1:10" ht="15.75" customHeight="1" x14ac:dyDescent="0.25">
      <c r="A549" s="11" t="s">
        <v>117</v>
      </c>
      <c r="B549" s="13"/>
      <c r="F549" s="13"/>
      <c r="I549" s="20"/>
      <c r="J549" s="20"/>
    </row>
    <row r="550" spans="1:10" ht="15.75" customHeight="1" x14ac:dyDescent="0.25">
      <c r="B550" s="13"/>
      <c r="F550" s="13"/>
      <c r="I550" s="10"/>
      <c r="J550" s="10"/>
    </row>
    <row r="551" spans="1:10" ht="15.75" customHeight="1" x14ac:dyDescent="0.25">
      <c r="B551" s="13"/>
      <c r="F551" s="13"/>
      <c r="I551" s="10"/>
    </row>
    <row r="552" spans="1:10" ht="15.75" customHeight="1" x14ac:dyDescent="0.25">
      <c r="B552" s="13"/>
      <c r="F552" s="13"/>
      <c r="I552" s="10"/>
    </row>
    <row r="553" spans="1:10" ht="15.75" customHeight="1" x14ac:dyDescent="0.25">
      <c r="B553" s="13"/>
      <c r="F553" s="13"/>
      <c r="I553" s="10"/>
    </row>
    <row r="554" spans="1:10" ht="15.75" customHeight="1" x14ac:dyDescent="0.25">
      <c r="B554" s="13"/>
      <c r="F554" s="13"/>
      <c r="I554" s="10"/>
    </row>
    <row r="555" spans="1:10" ht="15.75" customHeight="1" x14ac:dyDescent="0.25">
      <c r="B555" s="13"/>
      <c r="F555" s="13"/>
      <c r="I555" s="10"/>
    </row>
    <row r="556" spans="1:10" ht="15.75" customHeight="1" x14ac:dyDescent="0.25">
      <c r="B556" s="13"/>
      <c r="F556" s="13"/>
      <c r="I556" s="10"/>
    </row>
    <row r="557" spans="1:10" ht="15.75" customHeight="1" x14ac:dyDescent="0.25">
      <c r="B557" s="13"/>
      <c r="F557" s="13"/>
      <c r="I557" s="20"/>
      <c r="J557" s="20"/>
    </row>
    <row r="558" spans="1:10" ht="15.75" customHeight="1" x14ac:dyDescent="0.25">
      <c r="B558" s="13"/>
      <c r="F558" s="13"/>
      <c r="I558" s="10"/>
      <c r="J558" s="10"/>
    </row>
    <row r="559" spans="1:10" ht="15.75" customHeight="1" x14ac:dyDescent="0.25">
      <c r="B559" s="13"/>
      <c r="F559" s="13"/>
      <c r="I559" s="20"/>
      <c r="J559" s="20"/>
    </row>
    <row r="560" spans="1:10" ht="15.75" customHeight="1" x14ac:dyDescent="0.25">
      <c r="B560" s="13"/>
      <c r="F560" s="13"/>
      <c r="I560" s="10"/>
      <c r="J560" s="10"/>
    </row>
    <row r="561" spans="2:10" ht="15.75" customHeight="1" x14ac:dyDescent="0.25">
      <c r="B561" s="13"/>
      <c r="F561" s="13"/>
      <c r="I561" s="20"/>
      <c r="J561" s="20"/>
    </row>
    <row r="562" spans="2:10" ht="15.75" customHeight="1" x14ac:dyDescent="0.25">
      <c r="B562" s="13"/>
      <c r="F562" s="13"/>
      <c r="I562" s="10"/>
      <c r="J562" s="10"/>
    </row>
    <row r="563" spans="2:10" ht="15.75" customHeight="1" x14ac:dyDescent="0.25">
      <c r="B563" s="13"/>
      <c r="F563" s="13"/>
      <c r="I563" s="10"/>
    </row>
    <row r="564" spans="2:10" ht="15.75" customHeight="1" x14ac:dyDescent="0.25">
      <c r="B564" s="13"/>
      <c r="F564" s="13"/>
      <c r="I564" s="10"/>
    </row>
    <row r="565" spans="2:10" ht="15.75" customHeight="1" x14ac:dyDescent="0.25">
      <c r="B565" s="13"/>
      <c r="F565" s="13"/>
      <c r="I565" s="10"/>
    </row>
    <row r="566" spans="2:10" ht="15.75" customHeight="1" x14ac:dyDescent="0.25">
      <c r="B566" s="13"/>
      <c r="F566" s="13"/>
      <c r="I566" s="10"/>
    </row>
    <row r="567" spans="2:10" ht="15.75" customHeight="1" x14ac:dyDescent="0.25">
      <c r="B567" s="13"/>
      <c r="F567" s="13"/>
      <c r="I567" s="10"/>
    </row>
    <row r="568" spans="2:10" ht="15.75" customHeight="1" x14ac:dyDescent="0.25">
      <c r="B568" s="13"/>
      <c r="F568" s="13"/>
      <c r="I568" s="10"/>
    </row>
    <row r="569" spans="2:10" ht="15.75" customHeight="1" x14ac:dyDescent="0.25">
      <c r="B569" s="13"/>
      <c r="F569" s="13"/>
      <c r="I569" s="20"/>
      <c r="J569" s="20"/>
    </row>
    <row r="570" spans="2:10" ht="15.75" customHeight="1" x14ac:dyDescent="0.25">
      <c r="B570" s="13"/>
      <c r="F570" s="13"/>
      <c r="I570" s="10"/>
      <c r="J570" s="10"/>
    </row>
    <row r="571" spans="2:10" ht="15.75" customHeight="1" x14ac:dyDescent="0.25">
      <c r="B571" s="13"/>
      <c r="F571" s="13"/>
      <c r="I571" s="20"/>
      <c r="J571" s="20"/>
    </row>
    <row r="572" spans="2:10" ht="15.75" customHeight="1" x14ac:dyDescent="0.25">
      <c r="B572" s="13"/>
      <c r="F572" s="13"/>
      <c r="I572" s="10"/>
      <c r="J572" s="10"/>
    </row>
    <row r="573" spans="2:10" ht="15.75" customHeight="1" x14ac:dyDescent="0.25">
      <c r="B573" s="13"/>
      <c r="F573" s="13"/>
      <c r="I573" s="20"/>
      <c r="J573" s="20"/>
    </row>
    <row r="574" spans="2:10" ht="15.75" customHeight="1" x14ac:dyDescent="0.25">
      <c r="B574" s="13"/>
      <c r="F574" s="13"/>
      <c r="I574" s="10"/>
      <c r="J574" s="10"/>
    </row>
    <row r="575" spans="2:10" ht="15.75" customHeight="1" x14ac:dyDescent="0.25">
      <c r="B575" s="13"/>
      <c r="F575" s="13"/>
      <c r="I575" s="10"/>
    </row>
    <row r="576" spans="2:10" ht="15.75" customHeight="1" x14ac:dyDescent="0.25">
      <c r="B576" s="13"/>
      <c r="F576" s="13"/>
      <c r="I576" s="10"/>
    </row>
    <row r="577" spans="1:10" ht="15.75" customHeight="1" x14ac:dyDescent="0.25">
      <c r="B577" s="13"/>
      <c r="F577" s="13"/>
      <c r="I577" s="10"/>
    </row>
    <row r="578" spans="1:10" ht="15.75" customHeight="1" x14ac:dyDescent="0.25">
      <c r="B578" s="13"/>
      <c r="F578" s="13"/>
      <c r="I578" s="10"/>
    </row>
    <row r="579" spans="1:10" ht="15.75" customHeight="1" x14ac:dyDescent="0.25">
      <c r="B579" s="13"/>
      <c r="F579" s="13"/>
      <c r="I579" s="10"/>
    </row>
    <row r="580" spans="1:10" ht="15.75" customHeight="1" x14ac:dyDescent="0.25">
      <c r="B580" s="13"/>
      <c r="F580" s="13"/>
      <c r="I580" s="10"/>
    </row>
    <row r="581" spans="1:10" ht="15.75" customHeight="1" x14ac:dyDescent="0.25">
      <c r="B581" s="13"/>
      <c r="F581" s="13"/>
      <c r="I581" s="20"/>
      <c r="J581" s="20"/>
    </row>
    <row r="582" spans="1:10" ht="15.75" customHeight="1" x14ac:dyDescent="0.25">
      <c r="B582" s="13"/>
      <c r="F582" s="13"/>
      <c r="I582" s="10"/>
      <c r="J582" s="10"/>
    </row>
    <row r="583" spans="1:10" ht="15.75" customHeight="1" x14ac:dyDescent="0.25">
      <c r="B583" s="13"/>
      <c r="F583" s="13"/>
      <c r="I583" s="20"/>
      <c r="J583" s="20"/>
    </row>
    <row r="584" spans="1:10" ht="15.75" customHeight="1" x14ac:dyDescent="0.25">
      <c r="B584" s="13"/>
      <c r="F584" s="13"/>
      <c r="I584" s="10"/>
      <c r="J584" s="10"/>
    </row>
    <row r="585" spans="1:10" ht="15.75" customHeight="1" x14ac:dyDescent="0.25">
      <c r="B585" s="13"/>
      <c r="F585" s="13"/>
      <c r="I585" s="20"/>
      <c r="J585" s="20"/>
    </row>
    <row r="586" spans="1:10" ht="15.75" customHeight="1" x14ac:dyDescent="0.25">
      <c r="A586" s="11" t="s">
        <v>114</v>
      </c>
      <c r="B586" s="13"/>
      <c r="F586" s="13"/>
      <c r="I586" s="10"/>
      <c r="J586" s="10"/>
    </row>
    <row r="587" spans="1:10" ht="15.75" customHeight="1" x14ac:dyDescent="0.25">
      <c r="B587" s="13"/>
      <c r="F587" s="13"/>
    </row>
    <row r="588" spans="1:10" ht="15.75" customHeight="1" x14ac:dyDescent="0.25">
      <c r="B588" s="13"/>
      <c r="F588" s="13"/>
      <c r="I588" s="10"/>
    </row>
    <row r="589" spans="1:10" ht="15.75" customHeight="1" x14ac:dyDescent="0.25">
      <c r="B589" s="13"/>
      <c r="F589" s="13"/>
      <c r="I589" s="10"/>
    </row>
    <row r="590" spans="1:10" ht="15.75" customHeight="1" x14ac:dyDescent="0.25">
      <c r="B590" s="13"/>
      <c r="F590" s="13"/>
      <c r="I590" s="10"/>
    </row>
    <row r="591" spans="1:10" ht="15.75" customHeight="1" x14ac:dyDescent="0.25">
      <c r="B591" s="13"/>
      <c r="F591" s="13"/>
      <c r="I591" s="10"/>
    </row>
    <row r="592" spans="1:10" ht="15.75" customHeight="1" x14ac:dyDescent="0.25">
      <c r="B592" s="13"/>
      <c r="F592" s="13"/>
      <c r="I592" s="10"/>
    </row>
    <row r="593" spans="2:10" ht="15.75" customHeight="1" x14ac:dyDescent="0.25">
      <c r="B593" s="13"/>
      <c r="F593" s="13"/>
      <c r="I593" s="10"/>
    </row>
    <row r="594" spans="2:10" ht="15.75" customHeight="1" x14ac:dyDescent="0.25">
      <c r="B594" s="13"/>
      <c r="F594" s="13"/>
      <c r="I594" s="20"/>
      <c r="J594" s="20"/>
    </row>
    <row r="595" spans="2:10" ht="15.75" customHeight="1" x14ac:dyDescent="0.25">
      <c r="B595" s="13"/>
      <c r="F595" s="13"/>
      <c r="I595" s="20"/>
      <c r="J595" s="20"/>
    </row>
    <row r="596" spans="2:10" ht="15.75" customHeight="1" x14ac:dyDescent="0.25">
      <c r="B596" s="13"/>
      <c r="F596" s="13"/>
      <c r="I596" s="20"/>
      <c r="J596" s="20"/>
    </row>
    <row r="597" spans="2:10" ht="15.75" customHeight="1" x14ac:dyDescent="0.25">
      <c r="B597" s="13"/>
      <c r="F597" s="13"/>
      <c r="I597" s="20"/>
      <c r="J597" s="20"/>
    </row>
    <row r="598" spans="2:10" ht="15.75" customHeight="1" x14ac:dyDescent="0.25">
      <c r="B598" s="13"/>
      <c r="F598" s="13"/>
      <c r="I598" s="20"/>
      <c r="J598" s="20"/>
    </row>
    <row r="599" spans="2:10" ht="15.75" customHeight="1" x14ac:dyDescent="0.25">
      <c r="B599" s="13"/>
      <c r="F599" s="13"/>
      <c r="I599" s="20"/>
      <c r="J599" s="20"/>
    </row>
    <row r="600" spans="2:10" ht="15.75" customHeight="1" x14ac:dyDescent="0.25">
      <c r="B600" s="13"/>
      <c r="F600" s="13"/>
      <c r="I600" s="10"/>
    </row>
    <row r="601" spans="2:10" ht="15.75" customHeight="1" x14ac:dyDescent="0.25">
      <c r="B601" s="13"/>
      <c r="F601" s="13"/>
      <c r="I601" s="10"/>
    </row>
    <row r="602" spans="2:10" ht="15.75" customHeight="1" x14ac:dyDescent="0.25">
      <c r="B602" s="13"/>
      <c r="F602" s="13"/>
      <c r="I602" s="10"/>
    </row>
    <row r="603" spans="2:10" ht="15.75" customHeight="1" x14ac:dyDescent="0.25">
      <c r="B603" s="13"/>
      <c r="F603" s="13"/>
      <c r="I603" s="10"/>
    </row>
    <row r="604" spans="2:10" ht="15.75" customHeight="1" x14ac:dyDescent="0.25">
      <c r="B604" s="13"/>
      <c r="F604" s="13"/>
      <c r="I604" s="10"/>
    </row>
    <row r="605" spans="2:10" ht="15.75" customHeight="1" x14ac:dyDescent="0.25">
      <c r="B605" s="13"/>
      <c r="F605" s="13"/>
      <c r="I605" s="10"/>
    </row>
    <row r="606" spans="2:10" ht="15.75" customHeight="1" x14ac:dyDescent="0.25">
      <c r="B606" s="13"/>
      <c r="F606" s="13"/>
      <c r="I606" s="20"/>
      <c r="J606" s="20"/>
    </row>
    <row r="607" spans="2:10" ht="15.75" customHeight="1" x14ac:dyDescent="0.25">
      <c r="B607" s="13"/>
      <c r="F607" s="13"/>
      <c r="I607" s="20"/>
      <c r="J607" s="20"/>
    </row>
    <row r="608" spans="2:10" ht="15.75" customHeight="1" x14ac:dyDescent="0.25">
      <c r="B608" s="13"/>
      <c r="F608" s="13"/>
      <c r="I608" s="20"/>
      <c r="J608" s="20"/>
    </row>
    <row r="609" spans="1:10" ht="15.75" customHeight="1" x14ac:dyDescent="0.25">
      <c r="B609" s="13"/>
      <c r="F609" s="13"/>
      <c r="I609" s="20"/>
      <c r="J609" s="20"/>
    </row>
    <row r="610" spans="1:10" ht="15.75" customHeight="1" x14ac:dyDescent="0.25">
      <c r="B610" s="13"/>
      <c r="F610" s="13"/>
      <c r="I610" s="20"/>
      <c r="J610" s="20"/>
    </row>
    <row r="611" spans="1:10" ht="15.75" customHeight="1" x14ac:dyDescent="0.25">
      <c r="B611" s="13"/>
      <c r="F611" s="13"/>
      <c r="I611" s="20"/>
      <c r="J611" s="20"/>
    </row>
    <row r="612" spans="1:10" ht="15.75" customHeight="1" x14ac:dyDescent="0.25">
      <c r="B612" s="13"/>
      <c r="F612" s="13"/>
      <c r="I612" s="10"/>
    </row>
    <row r="613" spans="1:10" ht="15.75" customHeight="1" x14ac:dyDescent="0.25">
      <c r="B613" s="13"/>
      <c r="F613" s="13"/>
      <c r="I613" s="10"/>
    </row>
    <row r="614" spans="1:10" ht="15.75" customHeight="1" x14ac:dyDescent="0.25">
      <c r="B614" s="13"/>
      <c r="F614" s="13"/>
      <c r="I614" s="10"/>
    </row>
    <row r="615" spans="1:10" ht="15.75" customHeight="1" x14ac:dyDescent="0.25">
      <c r="B615" s="13"/>
      <c r="F615" s="13"/>
      <c r="I615" s="10"/>
    </row>
    <row r="616" spans="1:10" ht="15.75" customHeight="1" x14ac:dyDescent="0.25">
      <c r="B616" s="13"/>
      <c r="F616" s="13"/>
      <c r="I616" s="10"/>
    </row>
    <row r="617" spans="1:10" ht="15.75" customHeight="1" x14ac:dyDescent="0.25">
      <c r="B617" s="13"/>
      <c r="F617" s="13"/>
      <c r="I617" s="10"/>
    </row>
    <row r="618" spans="1:10" ht="15.75" customHeight="1" x14ac:dyDescent="0.25">
      <c r="B618" s="13"/>
      <c r="F618" s="13"/>
      <c r="I618" s="20"/>
      <c r="J618" s="20"/>
    </row>
    <row r="619" spans="1:10" ht="15.75" customHeight="1" x14ac:dyDescent="0.25">
      <c r="B619" s="13"/>
      <c r="F619" s="13"/>
      <c r="I619" s="20"/>
      <c r="J619" s="20"/>
    </row>
    <row r="620" spans="1:10" ht="15.75" customHeight="1" x14ac:dyDescent="0.25">
      <c r="B620" s="13"/>
      <c r="F620" s="13"/>
      <c r="I620" s="20"/>
      <c r="J620" s="20"/>
    </row>
    <row r="621" spans="1:10" ht="15.75" customHeight="1" x14ac:dyDescent="0.25">
      <c r="B621" s="13"/>
      <c r="F621" s="13"/>
      <c r="I621" s="20"/>
      <c r="J621" s="20"/>
    </row>
    <row r="622" spans="1:10" ht="15.75" customHeight="1" x14ac:dyDescent="0.25">
      <c r="A622" s="11" t="s">
        <v>115</v>
      </c>
      <c r="B622" s="13"/>
      <c r="F622" s="13"/>
      <c r="I622" s="20"/>
      <c r="J622" s="20"/>
    </row>
    <row r="623" spans="1:10" ht="15.75" customHeight="1" x14ac:dyDescent="0.25">
      <c r="B623" s="13"/>
      <c r="F623" s="13"/>
      <c r="I623" s="20"/>
      <c r="J623" s="20"/>
    </row>
    <row r="624" spans="1:10" ht="15.75" customHeight="1" x14ac:dyDescent="0.25">
      <c r="B624" s="13"/>
      <c r="F624" s="13"/>
      <c r="I624" s="10"/>
    </row>
    <row r="625" spans="2:10" ht="15.75" customHeight="1" x14ac:dyDescent="0.25">
      <c r="B625" s="13"/>
      <c r="F625" s="13"/>
      <c r="I625" s="10"/>
    </row>
    <row r="626" spans="2:10" ht="15.75" customHeight="1" x14ac:dyDescent="0.25">
      <c r="B626" s="13"/>
      <c r="F626" s="13"/>
      <c r="I626" s="10"/>
    </row>
    <row r="627" spans="2:10" ht="15.75" customHeight="1" x14ac:dyDescent="0.25">
      <c r="B627" s="13"/>
      <c r="F627" s="13"/>
      <c r="I627" s="10"/>
    </row>
    <row r="628" spans="2:10" ht="15.75" customHeight="1" x14ac:dyDescent="0.25">
      <c r="B628" s="13"/>
      <c r="F628" s="13"/>
      <c r="I628" s="10"/>
    </row>
    <row r="629" spans="2:10" ht="15.75" customHeight="1" x14ac:dyDescent="0.25">
      <c r="B629" s="13"/>
      <c r="F629" s="13"/>
      <c r="I629" s="10"/>
    </row>
    <row r="630" spans="2:10" ht="15.75" customHeight="1" x14ac:dyDescent="0.25">
      <c r="B630" s="13"/>
      <c r="F630" s="13"/>
      <c r="I630" s="20"/>
      <c r="J630" s="20"/>
    </row>
    <row r="631" spans="2:10" ht="15.75" customHeight="1" x14ac:dyDescent="0.25">
      <c r="B631" s="13"/>
      <c r="F631" s="13"/>
      <c r="I631" s="20"/>
      <c r="J631" s="20"/>
    </row>
    <row r="632" spans="2:10" ht="15.75" customHeight="1" x14ac:dyDescent="0.25">
      <c r="B632" s="13"/>
      <c r="F632" s="13"/>
      <c r="I632" s="20"/>
      <c r="J632" s="20"/>
    </row>
    <row r="633" spans="2:10" ht="15.75" customHeight="1" x14ac:dyDescent="0.25">
      <c r="B633" s="13"/>
      <c r="F633" s="13"/>
      <c r="I633" s="20"/>
      <c r="J633" s="20"/>
    </row>
    <row r="634" spans="2:10" ht="15.75" customHeight="1" x14ac:dyDescent="0.25">
      <c r="B634" s="13"/>
      <c r="F634" s="13"/>
      <c r="I634" s="20"/>
      <c r="J634" s="20"/>
    </row>
    <row r="635" spans="2:10" ht="15.75" customHeight="1" x14ac:dyDescent="0.25">
      <c r="B635" s="13"/>
      <c r="F635" s="13"/>
      <c r="I635" s="20"/>
      <c r="J635" s="20"/>
    </row>
    <row r="636" spans="2:10" ht="15.75" customHeight="1" x14ac:dyDescent="0.25">
      <c r="B636" s="13"/>
      <c r="F636" s="13"/>
      <c r="I636" s="10"/>
    </row>
    <row r="637" spans="2:10" ht="15.75" customHeight="1" x14ac:dyDescent="0.25">
      <c r="B637" s="13"/>
      <c r="F637" s="13"/>
      <c r="I637" s="10"/>
    </row>
    <row r="638" spans="2:10" ht="15.75" customHeight="1" x14ac:dyDescent="0.25">
      <c r="B638" s="13"/>
      <c r="F638" s="13"/>
      <c r="I638" s="10"/>
    </row>
    <row r="639" spans="2:10" ht="15.75" customHeight="1" x14ac:dyDescent="0.25">
      <c r="B639" s="13"/>
      <c r="F639" s="13"/>
      <c r="I639" s="10"/>
    </row>
    <row r="640" spans="2:10" ht="15.75" customHeight="1" x14ac:dyDescent="0.25">
      <c r="B640" s="13"/>
      <c r="F640" s="13"/>
      <c r="I640" s="10"/>
    </row>
    <row r="641" spans="2:10" ht="15.75" customHeight="1" x14ac:dyDescent="0.25">
      <c r="B641" s="13"/>
      <c r="F641" s="13"/>
      <c r="I641" s="10"/>
    </row>
    <row r="642" spans="2:10" ht="15.75" customHeight="1" x14ac:dyDescent="0.25">
      <c r="B642" s="13"/>
      <c r="F642" s="13"/>
      <c r="I642" s="20"/>
      <c r="J642" s="20"/>
    </row>
    <row r="643" spans="2:10" ht="15.75" customHeight="1" x14ac:dyDescent="0.25">
      <c r="B643" s="13"/>
      <c r="F643" s="13"/>
      <c r="I643" s="20"/>
      <c r="J643" s="20"/>
    </row>
    <row r="644" spans="2:10" ht="15.75" customHeight="1" x14ac:dyDescent="0.25">
      <c r="B644" s="13"/>
      <c r="F644" s="13"/>
      <c r="I644" s="20"/>
      <c r="J644" s="20"/>
    </row>
    <row r="645" spans="2:10" ht="15.75" customHeight="1" x14ac:dyDescent="0.25">
      <c r="B645" s="13"/>
      <c r="F645" s="13"/>
      <c r="I645" s="20"/>
      <c r="J645" s="20"/>
    </row>
    <row r="646" spans="2:10" ht="15.75" customHeight="1" x14ac:dyDescent="0.25">
      <c r="B646" s="13"/>
      <c r="F646" s="13"/>
      <c r="I646" s="20"/>
      <c r="J646" s="20"/>
    </row>
    <row r="647" spans="2:10" ht="15.75" customHeight="1" x14ac:dyDescent="0.25">
      <c r="B647" s="13"/>
      <c r="F647" s="13"/>
      <c r="I647" s="20"/>
      <c r="J647" s="20"/>
    </row>
    <row r="648" spans="2:10" ht="15.75" customHeight="1" x14ac:dyDescent="0.25">
      <c r="B648" s="13"/>
      <c r="F648" s="13"/>
      <c r="I648" s="10"/>
    </row>
    <row r="649" spans="2:10" ht="15.75" customHeight="1" x14ac:dyDescent="0.25">
      <c r="B649" s="13"/>
      <c r="F649" s="13"/>
      <c r="I649" s="10"/>
    </row>
    <row r="650" spans="2:10" ht="15.75" customHeight="1" x14ac:dyDescent="0.25">
      <c r="B650" s="13"/>
      <c r="F650" s="13"/>
      <c r="I650" s="10"/>
    </row>
    <row r="651" spans="2:10" ht="15.75" customHeight="1" x14ac:dyDescent="0.25">
      <c r="B651" s="13"/>
      <c r="F651" s="13"/>
      <c r="I651" s="10"/>
    </row>
    <row r="652" spans="2:10" ht="15.75" customHeight="1" x14ac:dyDescent="0.25">
      <c r="B652" s="13"/>
      <c r="F652" s="13"/>
      <c r="I652" s="10"/>
    </row>
    <row r="653" spans="2:10" ht="15.75" customHeight="1" x14ac:dyDescent="0.25">
      <c r="B653" s="13"/>
      <c r="F653" s="13"/>
      <c r="I653" s="10"/>
    </row>
    <row r="654" spans="2:10" ht="15.75" customHeight="1" x14ac:dyDescent="0.25">
      <c r="B654" s="13"/>
      <c r="F654" s="13"/>
      <c r="I654" s="20"/>
      <c r="J654" s="20"/>
    </row>
    <row r="655" spans="2:10" ht="15.75" customHeight="1" x14ac:dyDescent="0.25">
      <c r="B655" s="13"/>
      <c r="F655" s="13"/>
      <c r="I655" s="20"/>
      <c r="J655" s="20"/>
    </row>
    <row r="656" spans="2:10" ht="15.75" customHeight="1" x14ac:dyDescent="0.25">
      <c r="B656" s="13"/>
      <c r="F656" s="13"/>
      <c r="I656" s="20"/>
      <c r="J656" s="20"/>
    </row>
    <row r="657" spans="1:10" ht="15.75" customHeight="1" x14ac:dyDescent="0.25">
      <c r="B657" s="13"/>
      <c r="F657" s="13"/>
      <c r="I657" s="20"/>
      <c r="J657" s="20"/>
    </row>
    <row r="658" spans="1:10" ht="15.75" customHeight="1" x14ac:dyDescent="0.25">
      <c r="A658" s="11" t="s">
        <v>116</v>
      </c>
      <c r="B658" s="13"/>
      <c r="F658" s="13"/>
      <c r="I658" s="20"/>
      <c r="J658" s="20"/>
    </row>
    <row r="659" spans="1:10" ht="15.75" customHeight="1" x14ac:dyDescent="0.25">
      <c r="B659" s="13"/>
      <c r="F659" s="13"/>
      <c r="I659" s="20"/>
      <c r="J659" s="20"/>
    </row>
    <row r="660" spans="1:10" ht="15.75" customHeight="1" x14ac:dyDescent="0.25">
      <c r="B660" s="13"/>
      <c r="F660" s="13"/>
      <c r="I660" s="10"/>
    </row>
    <row r="661" spans="1:10" ht="15.75" customHeight="1" x14ac:dyDescent="0.25">
      <c r="B661" s="13"/>
      <c r="F661" s="13"/>
      <c r="I661" s="10"/>
    </row>
    <row r="662" spans="1:10" ht="15.75" customHeight="1" x14ac:dyDescent="0.25">
      <c r="B662" s="13"/>
      <c r="F662" s="13"/>
      <c r="I662" s="10"/>
    </row>
    <row r="663" spans="1:10" ht="15.75" customHeight="1" x14ac:dyDescent="0.25">
      <c r="B663" s="13"/>
      <c r="F663" s="13"/>
      <c r="I663" s="10"/>
    </row>
    <row r="664" spans="1:10" ht="15.75" customHeight="1" x14ac:dyDescent="0.25">
      <c r="B664" s="13"/>
      <c r="F664" s="13"/>
      <c r="I664" s="10"/>
    </row>
    <row r="665" spans="1:10" ht="15.75" customHeight="1" x14ac:dyDescent="0.25">
      <c r="B665" s="13"/>
      <c r="F665" s="13"/>
      <c r="I665" s="10"/>
    </row>
    <row r="666" spans="1:10" ht="15.75" customHeight="1" x14ac:dyDescent="0.25">
      <c r="B666" s="13"/>
      <c r="F666" s="13"/>
      <c r="I666" s="20"/>
      <c r="J666" s="20"/>
    </row>
    <row r="667" spans="1:10" ht="15.75" customHeight="1" x14ac:dyDescent="0.25">
      <c r="B667" s="13"/>
      <c r="F667" s="13"/>
      <c r="I667" s="20"/>
      <c r="J667" s="20"/>
    </row>
    <row r="668" spans="1:10" ht="15.75" customHeight="1" x14ac:dyDescent="0.25">
      <c r="B668" s="13"/>
      <c r="F668" s="13"/>
      <c r="I668" s="20"/>
      <c r="J668" s="20"/>
    </row>
    <row r="669" spans="1:10" ht="15.75" customHeight="1" x14ac:dyDescent="0.25">
      <c r="B669" s="13"/>
      <c r="F669" s="13"/>
      <c r="I669" s="20"/>
      <c r="J669" s="20"/>
    </row>
    <row r="670" spans="1:10" ht="15.75" customHeight="1" x14ac:dyDescent="0.25">
      <c r="B670" s="13"/>
      <c r="F670" s="13"/>
      <c r="I670" s="20"/>
      <c r="J670" s="20"/>
    </row>
    <row r="671" spans="1:10" ht="15.75" customHeight="1" x14ac:dyDescent="0.25">
      <c r="B671" s="13"/>
      <c r="F671" s="13"/>
      <c r="I671" s="20"/>
      <c r="J671" s="20"/>
    </row>
    <row r="672" spans="1:10" ht="15.75" customHeight="1" x14ac:dyDescent="0.25">
      <c r="B672" s="13"/>
      <c r="F672" s="13"/>
      <c r="I672" s="10"/>
    </row>
    <row r="673" spans="2:10" ht="15.75" customHeight="1" x14ac:dyDescent="0.25">
      <c r="B673" s="13"/>
      <c r="F673" s="13"/>
      <c r="I673" s="10"/>
    </row>
    <row r="674" spans="2:10" ht="15.75" customHeight="1" x14ac:dyDescent="0.25">
      <c r="B674" s="13"/>
      <c r="F674" s="13"/>
      <c r="I674" s="10"/>
    </row>
    <row r="675" spans="2:10" ht="15.75" customHeight="1" x14ac:dyDescent="0.25">
      <c r="B675" s="13"/>
      <c r="F675" s="13"/>
      <c r="I675" s="10"/>
    </row>
    <row r="676" spans="2:10" ht="15.75" customHeight="1" x14ac:dyDescent="0.25">
      <c r="B676" s="13"/>
      <c r="F676" s="13"/>
      <c r="I676" s="10"/>
    </row>
    <row r="677" spans="2:10" ht="15.75" customHeight="1" x14ac:dyDescent="0.25">
      <c r="B677" s="13"/>
      <c r="F677" s="13"/>
      <c r="I677" s="10"/>
    </row>
    <row r="678" spans="2:10" ht="15.75" customHeight="1" x14ac:dyDescent="0.25">
      <c r="B678" s="13"/>
      <c r="F678" s="13"/>
      <c r="I678" s="20"/>
      <c r="J678" s="20"/>
    </row>
    <row r="679" spans="2:10" ht="15.75" customHeight="1" x14ac:dyDescent="0.25">
      <c r="B679" s="13"/>
      <c r="F679" s="13"/>
      <c r="I679" s="20"/>
      <c r="J679" s="20"/>
    </row>
    <row r="680" spans="2:10" ht="15.75" customHeight="1" x14ac:dyDescent="0.25">
      <c r="B680" s="13"/>
      <c r="F680" s="13"/>
      <c r="I680" s="20"/>
      <c r="J680" s="20"/>
    </row>
    <row r="681" spans="2:10" ht="15.75" customHeight="1" x14ac:dyDescent="0.25">
      <c r="B681" s="13"/>
      <c r="F681" s="13"/>
      <c r="I681" s="20"/>
      <c r="J681" s="20"/>
    </row>
    <row r="682" spans="2:10" ht="15.75" customHeight="1" x14ac:dyDescent="0.25">
      <c r="B682" s="13"/>
      <c r="F682" s="13"/>
      <c r="I682" s="20"/>
      <c r="J682" s="20"/>
    </row>
    <row r="683" spans="2:10" ht="15.75" customHeight="1" x14ac:dyDescent="0.25">
      <c r="B683" s="13"/>
      <c r="F683" s="13"/>
      <c r="I683" s="20"/>
      <c r="J683" s="20"/>
    </row>
    <row r="684" spans="2:10" ht="15.75" customHeight="1" x14ac:dyDescent="0.25">
      <c r="B684" s="13"/>
      <c r="F684" s="13"/>
      <c r="I684" s="10"/>
    </row>
    <row r="685" spans="2:10" ht="15.75" customHeight="1" x14ac:dyDescent="0.25">
      <c r="B685" s="13"/>
      <c r="F685" s="13"/>
      <c r="I685" s="10"/>
    </row>
    <row r="686" spans="2:10" ht="15.75" customHeight="1" x14ac:dyDescent="0.25">
      <c r="B686" s="13"/>
      <c r="F686" s="13"/>
      <c r="I686" s="10"/>
    </row>
    <row r="687" spans="2:10" ht="15.75" customHeight="1" x14ac:dyDescent="0.25">
      <c r="B687" s="13"/>
      <c r="F687" s="13"/>
      <c r="I687" s="10"/>
    </row>
    <row r="688" spans="2:10" ht="15.75" customHeight="1" x14ac:dyDescent="0.25">
      <c r="B688" s="13"/>
      <c r="F688" s="13"/>
      <c r="I688" s="10"/>
    </row>
    <row r="689" spans="1:10" ht="15.75" customHeight="1" x14ac:dyDescent="0.25">
      <c r="B689" s="13"/>
      <c r="F689" s="13"/>
      <c r="I689" s="10"/>
    </row>
    <row r="690" spans="1:10" ht="15.75" customHeight="1" x14ac:dyDescent="0.25">
      <c r="B690" s="13"/>
      <c r="F690" s="13"/>
      <c r="I690" s="20"/>
      <c r="J690" s="20"/>
    </row>
    <row r="691" spans="1:10" ht="15.75" customHeight="1" x14ac:dyDescent="0.25">
      <c r="B691" s="13"/>
      <c r="F691" s="13"/>
      <c r="I691" s="20"/>
      <c r="J691" s="20"/>
    </row>
    <row r="692" spans="1:10" ht="15.75" customHeight="1" x14ac:dyDescent="0.25">
      <c r="B692" s="13"/>
      <c r="F692" s="13"/>
      <c r="I692" s="20"/>
      <c r="J692" s="20"/>
    </row>
    <row r="693" spans="1:10" ht="15.75" customHeight="1" x14ac:dyDescent="0.25">
      <c r="B693" s="13"/>
      <c r="F693" s="13"/>
      <c r="I693" s="20"/>
      <c r="J693" s="20"/>
    </row>
    <row r="694" spans="1:10" ht="15.75" customHeight="1" x14ac:dyDescent="0.25">
      <c r="A694" s="11" t="s">
        <v>117</v>
      </c>
      <c r="B694" s="13"/>
      <c r="F694" s="13"/>
      <c r="I694" s="20"/>
      <c r="J694" s="20"/>
    </row>
    <row r="695" spans="1:10" ht="15.75" customHeight="1" x14ac:dyDescent="0.25">
      <c r="B695" s="13"/>
      <c r="F695" s="13"/>
      <c r="I695" s="20"/>
      <c r="J695" s="20"/>
    </row>
    <row r="696" spans="1:10" ht="15.75" customHeight="1" x14ac:dyDescent="0.25">
      <c r="B696" s="13"/>
      <c r="F696" s="13"/>
      <c r="I696" s="10"/>
    </row>
    <row r="697" spans="1:10" ht="15.75" customHeight="1" x14ac:dyDescent="0.25">
      <c r="B697" s="13"/>
      <c r="F697" s="13"/>
      <c r="I697" s="10"/>
    </row>
    <row r="698" spans="1:10" ht="15.75" customHeight="1" x14ac:dyDescent="0.25">
      <c r="B698" s="13"/>
      <c r="F698" s="13"/>
      <c r="I698" s="10"/>
    </row>
    <row r="699" spans="1:10" ht="15.75" customHeight="1" x14ac:dyDescent="0.25">
      <c r="B699" s="13"/>
      <c r="F699" s="13"/>
      <c r="I699" s="10"/>
    </row>
    <row r="700" spans="1:10" ht="15.75" customHeight="1" x14ac:dyDescent="0.25">
      <c r="B700" s="13"/>
      <c r="F700" s="13"/>
      <c r="I700" s="10"/>
    </row>
    <row r="701" spans="1:10" ht="15.75" customHeight="1" x14ac:dyDescent="0.25">
      <c r="B701" s="13"/>
      <c r="F701" s="13"/>
      <c r="I701" s="10"/>
    </row>
    <row r="702" spans="1:10" ht="15.75" customHeight="1" x14ac:dyDescent="0.25">
      <c r="B702" s="13"/>
      <c r="F702" s="13"/>
      <c r="I702" s="20"/>
      <c r="J702" s="20"/>
    </row>
    <row r="703" spans="1:10" ht="15.75" customHeight="1" x14ac:dyDescent="0.25">
      <c r="B703" s="13"/>
      <c r="F703" s="13"/>
      <c r="I703" s="20"/>
      <c r="J703" s="20"/>
    </row>
    <row r="704" spans="1:10" ht="15.75" customHeight="1" x14ac:dyDescent="0.25">
      <c r="B704" s="13"/>
      <c r="F704" s="13"/>
      <c r="I704" s="20"/>
      <c r="J704" s="20"/>
    </row>
    <row r="705" spans="2:10" ht="15.75" customHeight="1" x14ac:dyDescent="0.25">
      <c r="B705" s="13"/>
      <c r="F705" s="13"/>
      <c r="I705" s="20"/>
      <c r="J705" s="20"/>
    </row>
    <row r="706" spans="2:10" ht="15.75" customHeight="1" x14ac:dyDescent="0.25">
      <c r="B706" s="13"/>
      <c r="F706" s="13"/>
      <c r="I706" s="20"/>
      <c r="J706" s="20"/>
    </row>
    <row r="707" spans="2:10" ht="15.75" customHeight="1" x14ac:dyDescent="0.25">
      <c r="B707" s="13"/>
      <c r="F707" s="13"/>
      <c r="I707" s="20"/>
      <c r="J707" s="20"/>
    </row>
    <row r="708" spans="2:10" ht="15.75" customHeight="1" x14ac:dyDescent="0.25">
      <c r="B708" s="13"/>
      <c r="F708" s="13"/>
      <c r="I708" s="10"/>
    </row>
    <row r="709" spans="2:10" ht="15.75" customHeight="1" x14ac:dyDescent="0.25">
      <c r="B709" s="13"/>
      <c r="F709" s="13"/>
      <c r="I709" s="10"/>
    </row>
    <row r="710" spans="2:10" ht="15.75" customHeight="1" x14ac:dyDescent="0.25">
      <c r="B710" s="13"/>
      <c r="F710" s="13"/>
      <c r="I710" s="10"/>
    </row>
    <row r="711" spans="2:10" ht="15.75" customHeight="1" x14ac:dyDescent="0.25">
      <c r="B711" s="13"/>
      <c r="F711" s="13"/>
      <c r="I711" s="10"/>
    </row>
    <row r="712" spans="2:10" ht="15.75" customHeight="1" x14ac:dyDescent="0.25">
      <c r="B712" s="13"/>
      <c r="F712" s="13"/>
      <c r="I712" s="10"/>
    </row>
    <row r="713" spans="2:10" ht="15.75" customHeight="1" x14ac:dyDescent="0.25">
      <c r="B713" s="13"/>
      <c r="F713" s="13"/>
      <c r="I713" s="10"/>
    </row>
    <row r="714" spans="2:10" ht="15.75" customHeight="1" x14ac:dyDescent="0.25">
      <c r="B714" s="13"/>
      <c r="F714" s="13"/>
      <c r="I714" s="20"/>
      <c r="J714" s="20"/>
    </row>
    <row r="715" spans="2:10" ht="15.75" customHeight="1" x14ac:dyDescent="0.25">
      <c r="B715" s="13"/>
      <c r="F715" s="13"/>
      <c r="I715" s="20"/>
      <c r="J715" s="20"/>
    </row>
    <row r="716" spans="2:10" ht="15.75" customHeight="1" x14ac:dyDescent="0.25">
      <c r="B716" s="13"/>
      <c r="F716" s="13"/>
      <c r="I716" s="20"/>
      <c r="J716" s="20"/>
    </row>
    <row r="717" spans="2:10" ht="15.75" customHeight="1" x14ac:dyDescent="0.25">
      <c r="B717" s="13"/>
      <c r="F717" s="13"/>
      <c r="I717" s="20"/>
      <c r="J717" s="20"/>
    </row>
    <row r="718" spans="2:10" ht="15.75" customHeight="1" x14ac:dyDescent="0.25">
      <c r="B718" s="13"/>
      <c r="F718" s="13"/>
      <c r="I718" s="20"/>
      <c r="J718" s="20"/>
    </row>
    <row r="719" spans="2:10" ht="15.75" customHeight="1" x14ac:dyDescent="0.25">
      <c r="B719" s="13"/>
      <c r="F719" s="13"/>
      <c r="I719" s="20"/>
      <c r="J719" s="20"/>
    </row>
    <row r="720" spans="2:10" ht="15.75" customHeight="1" x14ac:dyDescent="0.25">
      <c r="B720" s="13"/>
      <c r="F720" s="13"/>
      <c r="I720" s="10"/>
    </row>
    <row r="721" spans="1:10" ht="15.75" customHeight="1" x14ac:dyDescent="0.25">
      <c r="B721" s="13"/>
      <c r="F721" s="13"/>
      <c r="I721" s="10"/>
    </row>
    <row r="722" spans="1:10" ht="15.75" customHeight="1" x14ac:dyDescent="0.25">
      <c r="B722" s="13"/>
      <c r="F722" s="13"/>
      <c r="I722" s="10"/>
    </row>
    <row r="723" spans="1:10" ht="15.75" customHeight="1" x14ac:dyDescent="0.25">
      <c r="B723" s="13"/>
      <c r="F723" s="13"/>
      <c r="I723" s="10"/>
    </row>
    <row r="724" spans="1:10" ht="15.75" customHeight="1" x14ac:dyDescent="0.25">
      <c r="B724" s="13"/>
      <c r="F724" s="13"/>
      <c r="I724" s="10"/>
    </row>
    <row r="725" spans="1:10" ht="15.75" customHeight="1" x14ac:dyDescent="0.25">
      <c r="B725" s="13"/>
      <c r="F725" s="13"/>
      <c r="I725" s="10"/>
    </row>
    <row r="726" spans="1:10" ht="15.75" customHeight="1" x14ac:dyDescent="0.25">
      <c r="B726" s="13"/>
      <c r="F726" s="13"/>
      <c r="I726" s="20"/>
      <c r="J726" s="20"/>
    </row>
    <row r="727" spans="1:10" ht="15.75" customHeight="1" x14ac:dyDescent="0.25">
      <c r="B727" s="13"/>
      <c r="F727" s="13"/>
      <c r="I727" s="20"/>
      <c r="J727" s="20"/>
    </row>
    <row r="728" spans="1:10" ht="15.75" customHeight="1" x14ac:dyDescent="0.25">
      <c r="B728" s="13"/>
      <c r="F728" s="13"/>
      <c r="I728" s="20"/>
      <c r="J728" s="20"/>
    </row>
    <row r="729" spans="1:10" ht="15.75" customHeight="1" x14ac:dyDescent="0.25">
      <c r="B729" s="13"/>
      <c r="F729" s="13"/>
      <c r="I729" s="20"/>
      <c r="J729" s="20"/>
    </row>
    <row r="730" spans="1:10" ht="15.75" customHeight="1" x14ac:dyDescent="0.25">
      <c r="B730" s="13"/>
      <c r="F730" s="13"/>
      <c r="I730" s="20"/>
      <c r="J730" s="20"/>
    </row>
    <row r="731" spans="1:10" ht="15.75" customHeight="1" x14ac:dyDescent="0.25">
      <c r="A731" s="11" t="s">
        <v>114</v>
      </c>
      <c r="B731" s="13"/>
      <c r="F731" s="13"/>
      <c r="I731" s="20"/>
      <c r="J731" s="20"/>
    </row>
    <row r="732" spans="1:10" ht="15.75" customHeight="1" x14ac:dyDescent="0.25">
      <c r="B732" s="13"/>
      <c r="F732" s="13"/>
    </row>
    <row r="733" spans="1:10" ht="15.75" customHeight="1" x14ac:dyDescent="0.25">
      <c r="B733" s="13"/>
      <c r="F733" s="13"/>
      <c r="I733" s="10"/>
    </row>
    <row r="734" spans="1:10" ht="15.75" customHeight="1" x14ac:dyDescent="0.25">
      <c r="B734" s="13"/>
      <c r="F734" s="13"/>
      <c r="I734" s="10"/>
    </row>
    <row r="735" spans="1:10" ht="15.75" customHeight="1" x14ac:dyDescent="0.25">
      <c r="B735" s="13"/>
      <c r="F735" s="13"/>
      <c r="I735" s="10"/>
    </row>
    <row r="736" spans="1:10" ht="15.75" customHeight="1" x14ac:dyDescent="0.25">
      <c r="B736" s="13"/>
      <c r="F736" s="13"/>
      <c r="I736" s="10"/>
    </row>
    <row r="737" spans="2:9" ht="15.75" customHeight="1" x14ac:dyDescent="0.25">
      <c r="B737" s="13"/>
      <c r="F737" s="13"/>
      <c r="I737" s="10"/>
    </row>
    <row r="738" spans="2:9" ht="15.75" customHeight="1" x14ac:dyDescent="0.25">
      <c r="B738" s="13"/>
      <c r="F738" s="13"/>
      <c r="I738" s="10"/>
    </row>
    <row r="739" spans="2:9" ht="15.75" customHeight="1" x14ac:dyDescent="0.25">
      <c r="B739" s="13"/>
      <c r="F739" s="13"/>
      <c r="I739" s="10"/>
    </row>
    <row r="740" spans="2:9" ht="15.75" customHeight="1" x14ac:dyDescent="0.25">
      <c r="B740" s="13"/>
      <c r="F740" s="13"/>
      <c r="I740" s="10"/>
    </row>
    <row r="741" spans="2:9" ht="15.75" customHeight="1" x14ac:dyDescent="0.25">
      <c r="B741" s="13"/>
      <c r="F741" s="13"/>
      <c r="I741" s="10"/>
    </row>
    <row r="742" spans="2:9" ht="15.75" customHeight="1" x14ac:dyDescent="0.25">
      <c r="B742" s="13"/>
      <c r="F742" s="13"/>
      <c r="I742" s="10"/>
    </row>
    <row r="743" spans="2:9" ht="15.75" customHeight="1" x14ac:dyDescent="0.25">
      <c r="B743" s="13"/>
      <c r="F743" s="13"/>
      <c r="I743" s="10"/>
    </row>
    <row r="744" spans="2:9" ht="15.75" customHeight="1" x14ac:dyDescent="0.25">
      <c r="B744" s="13"/>
      <c r="F744" s="13"/>
      <c r="I744" s="10"/>
    </row>
    <row r="745" spans="2:9" ht="15.75" customHeight="1" x14ac:dyDescent="0.25">
      <c r="B745" s="13"/>
      <c r="F745" s="13"/>
      <c r="I745" s="10"/>
    </row>
    <row r="746" spans="2:9" ht="15.75" customHeight="1" x14ac:dyDescent="0.25">
      <c r="B746" s="13"/>
      <c r="F746" s="13"/>
      <c r="I746" s="10"/>
    </row>
    <row r="747" spans="2:9" ht="15.75" customHeight="1" x14ac:dyDescent="0.25">
      <c r="B747" s="13"/>
      <c r="F747" s="13"/>
      <c r="I747" s="10"/>
    </row>
    <row r="748" spans="2:9" ht="15.75" customHeight="1" x14ac:dyDescent="0.25">
      <c r="B748" s="13"/>
      <c r="F748" s="13"/>
      <c r="I748" s="10"/>
    </row>
    <row r="749" spans="2:9" ht="15.75" customHeight="1" x14ac:dyDescent="0.25">
      <c r="B749" s="13"/>
      <c r="F749" s="13"/>
      <c r="I749" s="10"/>
    </row>
    <row r="750" spans="2:9" ht="15.75" customHeight="1" x14ac:dyDescent="0.25">
      <c r="B750" s="13"/>
      <c r="F750" s="13"/>
      <c r="I750" s="10"/>
    </row>
    <row r="751" spans="2:9" ht="15.75" customHeight="1" x14ac:dyDescent="0.25">
      <c r="B751" s="13"/>
      <c r="F751" s="13"/>
      <c r="I751" s="10"/>
    </row>
    <row r="752" spans="2:9" ht="15.75" customHeight="1" x14ac:dyDescent="0.25">
      <c r="B752" s="13"/>
      <c r="F752" s="13"/>
      <c r="I752" s="10"/>
    </row>
    <row r="753" spans="2:10" ht="15.75" customHeight="1" x14ac:dyDescent="0.25">
      <c r="B753" s="13"/>
      <c r="F753" s="13"/>
      <c r="I753" s="10"/>
    </row>
    <row r="754" spans="2:10" ht="15.75" customHeight="1" x14ac:dyDescent="0.25">
      <c r="B754" s="13"/>
      <c r="F754" s="13"/>
      <c r="I754" s="10"/>
    </row>
    <row r="755" spans="2:10" ht="15.75" customHeight="1" x14ac:dyDescent="0.25">
      <c r="B755" s="13"/>
      <c r="F755" s="13"/>
      <c r="I755" s="10"/>
    </row>
    <row r="756" spans="2:10" ht="15.75" customHeight="1" x14ac:dyDescent="0.25">
      <c r="B756" s="13"/>
      <c r="F756" s="13"/>
      <c r="I756" s="10"/>
    </row>
    <row r="757" spans="2:10" ht="15.75" customHeight="1" x14ac:dyDescent="0.25">
      <c r="B757" s="13"/>
      <c r="F757" s="13"/>
      <c r="I757" s="20"/>
      <c r="J757" s="20"/>
    </row>
    <row r="758" spans="2:10" ht="15.75" customHeight="1" x14ac:dyDescent="0.25">
      <c r="B758" s="13"/>
      <c r="F758" s="13"/>
      <c r="I758" s="20"/>
      <c r="J758" s="20"/>
    </row>
    <row r="759" spans="2:10" ht="15.75" customHeight="1" x14ac:dyDescent="0.25">
      <c r="B759" s="13"/>
      <c r="F759" s="13"/>
      <c r="I759" s="20"/>
      <c r="J759" s="20"/>
    </row>
    <row r="760" spans="2:10" ht="15.75" customHeight="1" x14ac:dyDescent="0.25">
      <c r="B760" s="13"/>
      <c r="F760" s="13"/>
      <c r="I760" s="20"/>
      <c r="J760" s="20"/>
    </row>
    <row r="761" spans="2:10" ht="15.75" customHeight="1" x14ac:dyDescent="0.25">
      <c r="B761" s="13"/>
      <c r="F761" s="13"/>
      <c r="I761" s="20"/>
      <c r="J761" s="20"/>
    </row>
    <row r="762" spans="2:10" ht="15.75" customHeight="1" x14ac:dyDescent="0.25">
      <c r="B762" s="13"/>
      <c r="F762" s="13"/>
      <c r="I762" s="20"/>
      <c r="J762" s="20"/>
    </row>
    <row r="763" spans="2:10" ht="15.75" customHeight="1" x14ac:dyDescent="0.25">
      <c r="B763" s="13"/>
      <c r="F763" s="13"/>
      <c r="I763" s="20"/>
      <c r="J763" s="20"/>
    </row>
    <row r="764" spans="2:10" ht="15.75" customHeight="1" x14ac:dyDescent="0.25">
      <c r="B764" s="13"/>
      <c r="F764" s="13"/>
      <c r="I764" s="20"/>
      <c r="J764" s="20"/>
    </row>
    <row r="765" spans="2:10" ht="15.75" customHeight="1" x14ac:dyDescent="0.25">
      <c r="B765" s="13"/>
      <c r="F765" s="13"/>
      <c r="I765" s="20"/>
      <c r="J765" s="20"/>
    </row>
    <row r="766" spans="2:10" ht="15.75" customHeight="1" x14ac:dyDescent="0.25">
      <c r="B766" s="13"/>
      <c r="F766" s="13"/>
      <c r="I766" s="20"/>
      <c r="J766" s="20"/>
    </row>
    <row r="767" spans="2:10" ht="15.75" customHeight="1" x14ac:dyDescent="0.25">
      <c r="B767" s="13"/>
      <c r="F767" s="13"/>
      <c r="I767" s="20"/>
      <c r="J767" s="20"/>
    </row>
    <row r="768" spans="2:10" ht="15.75" customHeight="1" x14ac:dyDescent="0.25">
      <c r="B768" s="13"/>
      <c r="F768" s="13"/>
      <c r="I768" s="20"/>
      <c r="J768" s="20"/>
    </row>
    <row r="769" spans="2:10" ht="15.75" customHeight="1" x14ac:dyDescent="0.25">
      <c r="B769" s="13"/>
      <c r="F769" s="13"/>
      <c r="I769" s="20"/>
      <c r="J769" s="20"/>
    </row>
    <row r="770" spans="2:10" ht="15.75" customHeight="1" x14ac:dyDescent="0.25">
      <c r="B770" s="13"/>
      <c r="F770" s="13"/>
      <c r="I770" s="20"/>
      <c r="J770" s="20"/>
    </row>
    <row r="771" spans="2:10" ht="15.75" customHeight="1" x14ac:dyDescent="0.25">
      <c r="B771" s="13"/>
      <c r="F771" s="13"/>
      <c r="I771" s="20"/>
      <c r="J771" s="20"/>
    </row>
    <row r="772" spans="2:10" ht="15.75" customHeight="1" x14ac:dyDescent="0.25">
      <c r="B772" s="13"/>
      <c r="F772" s="13"/>
      <c r="I772" s="20"/>
      <c r="J772" s="20"/>
    </row>
    <row r="773" spans="2:10" ht="15.75" customHeight="1" x14ac:dyDescent="0.25">
      <c r="B773" s="13"/>
      <c r="F773" s="13"/>
      <c r="I773" s="20"/>
      <c r="J773" s="20"/>
    </row>
    <row r="774" spans="2:10" ht="15.75" customHeight="1" x14ac:dyDescent="0.25">
      <c r="B774" s="13"/>
      <c r="F774" s="13"/>
      <c r="I774" s="20"/>
      <c r="J774" s="20"/>
    </row>
    <row r="775" spans="2:10" ht="15.75" customHeight="1" x14ac:dyDescent="0.25">
      <c r="B775" s="13"/>
      <c r="F775" s="13"/>
      <c r="I775" s="20"/>
      <c r="J775" s="20"/>
    </row>
    <row r="776" spans="2:10" ht="15.75" customHeight="1" x14ac:dyDescent="0.25">
      <c r="B776" s="13"/>
      <c r="F776" s="13"/>
      <c r="I776" s="20"/>
      <c r="J776" s="20"/>
    </row>
    <row r="777" spans="2:10" ht="15.75" customHeight="1" x14ac:dyDescent="0.25">
      <c r="B777" s="13"/>
      <c r="F777" s="13"/>
      <c r="I777" s="20"/>
      <c r="J777" s="20"/>
    </row>
    <row r="778" spans="2:10" ht="15.75" customHeight="1" x14ac:dyDescent="0.25">
      <c r="B778" s="13"/>
      <c r="F778" s="13"/>
      <c r="I778" s="20"/>
      <c r="J778" s="20"/>
    </row>
    <row r="779" spans="2:10" ht="15.75" customHeight="1" x14ac:dyDescent="0.25">
      <c r="B779" s="13"/>
      <c r="F779" s="13"/>
      <c r="I779" s="20"/>
      <c r="J779" s="20"/>
    </row>
    <row r="780" spans="2:10" ht="15.75" customHeight="1" x14ac:dyDescent="0.25">
      <c r="B780" s="13"/>
      <c r="F780" s="13"/>
      <c r="I780" s="20"/>
      <c r="J780" s="20"/>
    </row>
    <row r="781" spans="2:10" ht="15.75" customHeight="1" x14ac:dyDescent="0.25">
      <c r="B781" s="13"/>
      <c r="F781" s="13"/>
      <c r="I781" s="10"/>
    </row>
    <row r="782" spans="2:10" ht="15.75" customHeight="1" x14ac:dyDescent="0.25">
      <c r="B782" s="13"/>
      <c r="F782" s="13"/>
      <c r="I782" s="10"/>
    </row>
    <row r="783" spans="2:10" ht="15.75" customHeight="1" x14ac:dyDescent="0.25">
      <c r="B783" s="13"/>
      <c r="F783" s="13"/>
      <c r="I783" s="10"/>
    </row>
    <row r="784" spans="2:10" ht="15.75" customHeight="1" x14ac:dyDescent="0.25">
      <c r="B784" s="13"/>
      <c r="F784" s="13"/>
      <c r="I784" s="10"/>
    </row>
    <row r="785" spans="2:9" ht="15.75" customHeight="1" x14ac:dyDescent="0.25">
      <c r="B785" s="13"/>
      <c r="F785" s="13"/>
      <c r="I785" s="10"/>
    </row>
    <row r="786" spans="2:9" ht="15.75" customHeight="1" x14ac:dyDescent="0.25">
      <c r="B786" s="13"/>
      <c r="F786" s="13"/>
      <c r="I786" s="10"/>
    </row>
    <row r="787" spans="2:9" ht="15.75" customHeight="1" x14ac:dyDescent="0.25">
      <c r="B787" s="13"/>
      <c r="F787" s="13"/>
      <c r="I787" s="10"/>
    </row>
    <row r="788" spans="2:9" ht="15.75" customHeight="1" x14ac:dyDescent="0.25">
      <c r="B788" s="13"/>
      <c r="F788" s="13"/>
      <c r="I788" s="10"/>
    </row>
    <row r="789" spans="2:9" ht="15.75" customHeight="1" x14ac:dyDescent="0.25">
      <c r="B789" s="13"/>
      <c r="F789" s="13"/>
      <c r="I789" s="10"/>
    </row>
    <row r="790" spans="2:9" ht="15.75" customHeight="1" x14ac:dyDescent="0.25">
      <c r="B790" s="13"/>
      <c r="F790" s="13"/>
      <c r="I790" s="10"/>
    </row>
    <row r="791" spans="2:9" ht="15.75" customHeight="1" x14ac:dyDescent="0.25">
      <c r="B791" s="13"/>
      <c r="F791" s="13"/>
      <c r="I791" s="10"/>
    </row>
    <row r="792" spans="2:9" ht="15.75" customHeight="1" x14ac:dyDescent="0.25">
      <c r="B792" s="13"/>
      <c r="F792" s="13"/>
      <c r="I792" s="10"/>
    </row>
    <row r="793" spans="2:9" ht="15.75" customHeight="1" x14ac:dyDescent="0.25">
      <c r="B793" s="13"/>
      <c r="F793" s="13"/>
      <c r="I793" s="10"/>
    </row>
    <row r="794" spans="2:9" ht="15.75" customHeight="1" x14ac:dyDescent="0.25">
      <c r="B794" s="13"/>
      <c r="F794" s="13"/>
      <c r="I794" s="10"/>
    </row>
    <row r="795" spans="2:9" ht="15.75" customHeight="1" x14ac:dyDescent="0.25">
      <c r="B795" s="13"/>
      <c r="F795" s="13"/>
      <c r="I795" s="10"/>
    </row>
    <row r="796" spans="2:9" ht="15.75" customHeight="1" x14ac:dyDescent="0.25">
      <c r="B796" s="13"/>
      <c r="F796" s="13"/>
      <c r="I796" s="10"/>
    </row>
    <row r="797" spans="2:9" ht="15.75" customHeight="1" x14ac:dyDescent="0.25">
      <c r="B797" s="13"/>
      <c r="F797" s="13"/>
      <c r="I797" s="10"/>
    </row>
    <row r="798" spans="2:9" ht="15.75" customHeight="1" x14ac:dyDescent="0.25">
      <c r="B798" s="13"/>
      <c r="F798" s="13"/>
      <c r="I798" s="10"/>
    </row>
    <row r="799" spans="2:9" ht="15.75" customHeight="1" x14ac:dyDescent="0.25">
      <c r="B799" s="13"/>
      <c r="F799" s="13"/>
      <c r="I799" s="10"/>
    </row>
    <row r="800" spans="2:9" ht="15.75" customHeight="1" x14ac:dyDescent="0.25">
      <c r="B800" s="13"/>
      <c r="F800" s="13"/>
      <c r="I800" s="10"/>
    </row>
    <row r="801" spans="2:10" ht="15.75" customHeight="1" x14ac:dyDescent="0.25">
      <c r="B801" s="13"/>
      <c r="F801" s="13"/>
      <c r="I801" s="10"/>
    </row>
    <row r="802" spans="2:10" ht="15.75" customHeight="1" x14ac:dyDescent="0.25">
      <c r="B802" s="13"/>
      <c r="F802" s="13"/>
      <c r="I802" s="10"/>
    </row>
    <row r="803" spans="2:10" ht="15.75" customHeight="1" x14ac:dyDescent="0.25">
      <c r="B803" s="13"/>
      <c r="F803" s="13"/>
      <c r="I803" s="10"/>
    </row>
    <row r="804" spans="2:10" ht="15.75" customHeight="1" x14ac:dyDescent="0.25">
      <c r="B804" s="13"/>
      <c r="F804" s="13"/>
      <c r="I804" s="10"/>
    </row>
    <row r="805" spans="2:10" ht="15.75" customHeight="1" x14ac:dyDescent="0.25">
      <c r="B805" s="13"/>
      <c r="F805" s="13"/>
      <c r="I805" s="20"/>
      <c r="J805" s="20"/>
    </row>
    <row r="806" spans="2:10" ht="15.75" customHeight="1" x14ac:dyDescent="0.25">
      <c r="B806" s="13"/>
      <c r="F806" s="13"/>
      <c r="I806" s="20"/>
      <c r="J806" s="20"/>
    </row>
    <row r="807" spans="2:10" ht="15.75" customHeight="1" x14ac:dyDescent="0.25">
      <c r="B807" s="13"/>
      <c r="F807" s="13"/>
      <c r="I807" s="20"/>
      <c r="J807" s="20"/>
    </row>
    <row r="808" spans="2:10" ht="15.75" customHeight="1" x14ac:dyDescent="0.25">
      <c r="B808" s="13"/>
      <c r="F808" s="13"/>
      <c r="I808" s="20"/>
      <c r="J808" s="20"/>
    </row>
    <row r="809" spans="2:10" ht="15.75" customHeight="1" x14ac:dyDescent="0.25">
      <c r="B809" s="13"/>
      <c r="F809" s="13"/>
      <c r="I809" s="20"/>
      <c r="J809" s="20"/>
    </row>
    <row r="810" spans="2:10" ht="15.75" customHeight="1" x14ac:dyDescent="0.25">
      <c r="B810" s="13"/>
      <c r="F810" s="13"/>
      <c r="I810" s="20"/>
      <c r="J810" s="20"/>
    </row>
    <row r="811" spans="2:10" ht="15.75" customHeight="1" x14ac:dyDescent="0.25">
      <c r="B811" s="13"/>
      <c r="F811" s="13"/>
      <c r="I811" s="20"/>
      <c r="J811" s="20"/>
    </row>
    <row r="812" spans="2:10" ht="15.75" customHeight="1" x14ac:dyDescent="0.25">
      <c r="B812" s="13"/>
      <c r="F812" s="13"/>
      <c r="I812" s="20"/>
      <c r="J812" s="20"/>
    </row>
    <row r="813" spans="2:10" ht="15.75" customHeight="1" x14ac:dyDescent="0.25">
      <c r="B813" s="13"/>
      <c r="F813" s="13"/>
      <c r="I813" s="20"/>
      <c r="J813" s="20"/>
    </row>
    <row r="814" spans="2:10" ht="15.75" customHeight="1" x14ac:dyDescent="0.25">
      <c r="B814" s="13"/>
      <c r="F814" s="13"/>
      <c r="I814" s="20"/>
      <c r="J814" s="20"/>
    </row>
    <row r="815" spans="2:10" ht="15.75" customHeight="1" x14ac:dyDescent="0.25">
      <c r="B815" s="13"/>
      <c r="F815" s="13"/>
      <c r="I815" s="20"/>
      <c r="J815" s="20"/>
    </row>
    <row r="816" spans="2:10" ht="15.75" customHeight="1" x14ac:dyDescent="0.25">
      <c r="B816" s="13"/>
      <c r="F816" s="13"/>
      <c r="I816" s="20"/>
      <c r="J816" s="20"/>
    </row>
    <row r="817" spans="2:10" ht="15.75" customHeight="1" x14ac:dyDescent="0.25">
      <c r="B817" s="13"/>
      <c r="F817" s="13"/>
      <c r="I817" s="20"/>
      <c r="J817" s="20"/>
    </row>
    <row r="818" spans="2:10" ht="15.75" customHeight="1" x14ac:dyDescent="0.25">
      <c r="B818" s="13"/>
      <c r="F818" s="13"/>
      <c r="I818" s="20"/>
      <c r="J818" s="20"/>
    </row>
    <row r="819" spans="2:10" ht="15.75" customHeight="1" x14ac:dyDescent="0.25">
      <c r="B819" s="13"/>
      <c r="F819" s="13"/>
      <c r="I819" s="20"/>
      <c r="J819" s="20"/>
    </row>
    <row r="820" spans="2:10" ht="15.75" customHeight="1" x14ac:dyDescent="0.25">
      <c r="B820" s="13"/>
      <c r="F820" s="13"/>
      <c r="I820" s="20"/>
      <c r="J820" s="20"/>
    </row>
    <row r="821" spans="2:10" ht="15.75" customHeight="1" x14ac:dyDescent="0.25">
      <c r="B821" s="13"/>
      <c r="F821" s="13"/>
      <c r="I821" s="20"/>
      <c r="J821" s="20"/>
    </row>
    <row r="822" spans="2:10" ht="15.75" customHeight="1" x14ac:dyDescent="0.25">
      <c r="B822" s="13"/>
      <c r="F822" s="13"/>
      <c r="I822" s="20"/>
      <c r="J822" s="20"/>
    </row>
    <row r="823" spans="2:10" ht="15.75" customHeight="1" x14ac:dyDescent="0.25">
      <c r="B823" s="13"/>
      <c r="F823" s="13"/>
      <c r="I823" s="20"/>
      <c r="J823" s="20"/>
    </row>
    <row r="824" spans="2:10" ht="15.75" customHeight="1" x14ac:dyDescent="0.25">
      <c r="B824" s="13"/>
      <c r="F824" s="13"/>
      <c r="I824" s="20"/>
      <c r="J824" s="20"/>
    </row>
    <row r="825" spans="2:10" ht="15.75" customHeight="1" x14ac:dyDescent="0.25">
      <c r="B825" s="13"/>
      <c r="F825" s="13"/>
      <c r="I825" s="20"/>
      <c r="J825" s="20"/>
    </row>
    <row r="826" spans="2:10" ht="15.75" customHeight="1" x14ac:dyDescent="0.25">
      <c r="B826" s="13"/>
      <c r="F826" s="13"/>
      <c r="I826" s="20"/>
      <c r="J826" s="20"/>
    </row>
    <row r="827" spans="2:10" ht="15.75" customHeight="1" x14ac:dyDescent="0.25">
      <c r="B827" s="13"/>
      <c r="F827" s="13"/>
      <c r="I827" s="20"/>
      <c r="J827" s="20"/>
    </row>
    <row r="828" spans="2:10" ht="15.75" customHeight="1" x14ac:dyDescent="0.25">
      <c r="B828" s="13"/>
      <c r="F828" s="13"/>
      <c r="I828" s="20"/>
      <c r="J828" s="20"/>
    </row>
    <row r="829" spans="2:10" ht="15.75" customHeight="1" x14ac:dyDescent="0.25">
      <c r="B829" s="13"/>
      <c r="F829" s="13"/>
      <c r="I829" s="10"/>
    </row>
    <row r="830" spans="2:10" ht="15.75" customHeight="1" x14ac:dyDescent="0.25">
      <c r="B830" s="13"/>
      <c r="F830" s="13"/>
      <c r="I830" s="10"/>
    </row>
    <row r="831" spans="2:10" ht="15.75" customHeight="1" x14ac:dyDescent="0.25">
      <c r="B831" s="13"/>
      <c r="F831" s="13"/>
      <c r="I831" s="10"/>
    </row>
    <row r="832" spans="2:10" ht="15.75" customHeight="1" x14ac:dyDescent="0.25">
      <c r="B832" s="13"/>
      <c r="F832" s="13"/>
      <c r="I832" s="10"/>
    </row>
    <row r="833" spans="2:9" ht="15.75" customHeight="1" x14ac:dyDescent="0.25">
      <c r="B833" s="13"/>
      <c r="F833" s="13"/>
      <c r="I833" s="10"/>
    </row>
    <row r="834" spans="2:9" ht="15.75" customHeight="1" x14ac:dyDescent="0.25">
      <c r="B834" s="13"/>
      <c r="F834" s="13"/>
      <c r="I834" s="10"/>
    </row>
    <row r="835" spans="2:9" ht="15.75" customHeight="1" x14ac:dyDescent="0.25">
      <c r="B835" s="13"/>
      <c r="F835" s="13"/>
      <c r="I835" s="10"/>
    </row>
    <row r="836" spans="2:9" ht="15.75" customHeight="1" x14ac:dyDescent="0.25">
      <c r="B836" s="13"/>
      <c r="F836" s="13"/>
      <c r="I836" s="10"/>
    </row>
    <row r="837" spans="2:9" ht="15.75" customHeight="1" x14ac:dyDescent="0.25">
      <c r="B837" s="13"/>
      <c r="F837" s="13"/>
      <c r="I837" s="10"/>
    </row>
    <row r="838" spans="2:9" ht="15.75" customHeight="1" x14ac:dyDescent="0.25">
      <c r="B838" s="13"/>
      <c r="F838" s="13"/>
      <c r="I838" s="10"/>
    </row>
    <row r="839" spans="2:9" ht="15.75" customHeight="1" x14ac:dyDescent="0.25">
      <c r="B839" s="13"/>
      <c r="F839" s="13"/>
      <c r="I839" s="10"/>
    </row>
    <row r="840" spans="2:9" ht="15.75" customHeight="1" x14ac:dyDescent="0.25">
      <c r="B840" s="13"/>
      <c r="F840" s="13"/>
      <c r="I840" s="10"/>
    </row>
    <row r="841" spans="2:9" ht="15.75" customHeight="1" x14ac:dyDescent="0.25">
      <c r="B841" s="13"/>
      <c r="F841" s="13"/>
      <c r="I841" s="10"/>
    </row>
    <row r="842" spans="2:9" ht="15.75" customHeight="1" x14ac:dyDescent="0.25">
      <c r="B842" s="13"/>
      <c r="F842" s="13"/>
      <c r="I842" s="10"/>
    </row>
    <row r="843" spans="2:9" ht="15.75" customHeight="1" x14ac:dyDescent="0.25">
      <c r="B843" s="13"/>
      <c r="F843" s="13"/>
      <c r="I843" s="10"/>
    </row>
    <row r="844" spans="2:9" ht="15.75" customHeight="1" x14ac:dyDescent="0.25">
      <c r="B844" s="13"/>
      <c r="F844" s="13"/>
      <c r="I844" s="10"/>
    </row>
    <row r="845" spans="2:9" ht="15.75" customHeight="1" x14ac:dyDescent="0.25">
      <c r="B845" s="13"/>
      <c r="F845" s="13"/>
      <c r="I845" s="10"/>
    </row>
    <row r="846" spans="2:9" ht="15.75" customHeight="1" x14ac:dyDescent="0.25">
      <c r="B846" s="13"/>
      <c r="F846" s="13"/>
      <c r="I846" s="10"/>
    </row>
    <row r="847" spans="2:9" ht="15.75" customHeight="1" x14ac:dyDescent="0.25">
      <c r="B847" s="13"/>
      <c r="F847" s="13"/>
      <c r="I847" s="10"/>
    </row>
    <row r="848" spans="2:9" ht="15.75" customHeight="1" x14ac:dyDescent="0.25">
      <c r="B848" s="13"/>
      <c r="F848" s="13"/>
      <c r="I848" s="10"/>
    </row>
    <row r="849" spans="2:10" ht="15.75" customHeight="1" x14ac:dyDescent="0.25">
      <c r="B849" s="13"/>
      <c r="F849" s="13"/>
      <c r="I849" s="10"/>
    </row>
    <row r="850" spans="2:10" ht="15.75" customHeight="1" x14ac:dyDescent="0.25">
      <c r="B850" s="13"/>
      <c r="F850" s="13"/>
      <c r="I850" s="10"/>
    </row>
    <row r="851" spans="2:10" ht="15.75" customHeight="1" x14ac:dyDescent="0.25">
      <c r="B851" s="13"/>
      <c r="F851" s="13"/>
      <c r="I851" s="10"/>
    </row>
    <row r="852" spans="2:10" ht="15.75" customHeight="1" x14ac:dyDescent="0.25">
      <c r="B852" s="13"/>
      <c r="F852" s="13"/>
      <c r="I852" s="10"/>
    </row>
    <row r="853" spans="2:10" ht="15.75" customHeight="1" x14ac:dyDescent="0.25">
      <c r="B853" s="13"/>
      <c r="F853" s="13"/>
      <c r="I853" s="20"/>
      <c r="J853" s="20"/>
    </row>
    <row r="854" spans="2:10" ht="15.75" customHeight="1" x14ac:dyDescent="0.25">
      <c r="B854" s="13"/>
      <c r="F854" s="13"/>
      <c r="I854" s="20"/>
      <c r="J854" s="20"/>
    </row>
    <row r="855" spans="2:10" ht="15.75" customHeight="1" x14ac:dyDescent="0.25">
      <c r="B855" s="13"/>
      <c r="F855" s="13"/>
      <c r="I855" s="20"/>
      <c r="J855" s="20"/>
    </row>
    <row r="856" spans="2:10" ht="15.75" customHeight="1" x14ac:dyDescent="0.25">
      <c r="B856" s="13"/>
      <c r="F856" s="13"/>
      <c r="I856" s="20"/>
      <c r="J856" s="20"/>
    </row>
    <row r="857" spans="2:10" ht="15.75" customHeight="1" x14ac:dyDescent="0.25">
      <c r="B857" s="13"/>
      <c r="F857" s="13"/>
      <c r="I857" s="20"/>
      <c r="J857" s="20"/>
    </row>
    <row r="858" spans="2:10" ht="15.75" customHeight="1" x14ac:dyDescent="0.25">
      <c r="B858" s="13"/>
      <c r="F858" s="13"/>
      <c r="I858" s="20"/>
      <c r="J858" s="20"/>
    </row>
    <row r="859" spans="2:10" ht="15.75" customHeight="1" x14ac:dyDescent="0.25">
      <c r="B859" s="13"/>
      <c r="F859" s="13"/>
      <c r="I859" s="20"/>
      <c r="J859" s="20"/>
    </row>
    <row r="860" spans="2:10" ht="15.75" customHeight="1" x14ac:dyDescent="0.25">
      <c r="B860" s="13"/>
      <c r="F860" s="13"/>
      <c r="I860" s="20"/>
      <c r="J860" s="20"/>
    </row>
    <row r="861" spans="2:10" ht="15.75" customHeight="1" x14ac:dyDescent="0.25">
      <c r="B861" s="13"/>
      <c r="F861" s="13"/>
      <c r="I861" s="20"/>
      <c r="J861" s="20"/>
    </row>
    <row r="862" spans="2:10" ht="15.75" customHeight="1" x14ac:dyDescent="0.25">
      <c r="B862" s="13"/>
      <c r="F862" s="13"/>
      <c r="I862" s="20"/>
      <c r="J862" s="20"/>
    </row>
    <row r="863" spans="2:10" ht="15.75" customHeight="1" x14ac:dyDescent="0.25">
      <c r="B863" s="13"/>
      <c r="F863" s="13"/>
      <c r="I863" s="20"/>
      <c r="J863" s="20"/>
    </row>
    <row r="864" spans="2:10" ht="15.75" customHeight="1" x14ac:dyDescent="0.25">
      <c r="B864" s="13"/>
      <c r="F864" s="13"/>
      <c r="I864" s="20"/>
      <c r="J864" s="20"/>
    </row>
    <row r="865" spans="1:10" ht="15.75" customHeight="1" x14ac:dyDescent="0.25">
      <c r="B865" s="13"/>
      <c r="F865" s="13"/>
      <c r="I865" s="20"/>
      <c r="J865" s="20"/>
    </row>
    <row r="866" spans="1:10" ht="15.75" customHeight="1" x14ac:dyDescent="0.25">
      <c r="B866" s="13"/>
      <c r="F866" s="13"/>
      <c r="I866" s="20"/>
      <c r="J866" s="20"/>
    </row>
    <row r="867" spans="1:10" ht="15.75" customHeight="1" x14ac:dyDescent="0.25">
      <c r="B867" s="13"/>
      <c r="F867" s="13"/>
      <c r="I867" s="20"/>
      <c r="J867" s="20"/>
    </row>
    <row r="868" spans="1:10" ht="15.75" customHeight="1" x14ac:dyDescent="0.25">
      <c r="B868" s="13"/>
      <c r="F868" s="13"/>
      <c r="I868" s="20"/>
      <c r="J868" s="20"/>
    </row>
    <row r="869" spans="1:10" ht="15.75" customHeight="1" x14ac:dyDescent="0.25">
      <c r="B869" s="13"/>
      <c r="F869" s="13"/>
      <c r="I869" s="20"/>
      <c r="J869" s="20"/>
    </row>
    <row r="870" spans="1:10" ht="15.75" customHeight="1" x14ac:dyDescent="0.25">
      <c r="B870" s="13"/>
      <c r="F870" s="13"/>
      <c r="I870" s="20"/>
      <c r="J870" s="20"/>
    </row>
    <row r="871" spans="1:10" ht="15.75" customHeight="1" x14ac:dyDescent="0.25">
      <c r="B871" s="13"/>
      <c r="F871" s="13"/>
      <c r="I871" s="20"/>
      <c r="J871" s="20"/>
    </row>
    <row r="872" spans="1:10" ht="15.75" customHeight="1" x14ac:dyDescent="0.25">
      <c r="B872" s="13"/>
      <c r="F872" s="13"/>
      <c r="I872" s="20"/>
      <c r="J872" s="20"/>
    </row>
    <row r="873" spans="1:10" ht="15.75" customHeight="1" x14ac:dyDescent="0.25">
      <c r="B873" s="13"/>
      <c r="F873" s="13"/>
      <c r="I873" s="20"/>
      <c r="J873" s="20"/>
    </row>
    <row r="874" spans="1:10" ht="15.75" customHeight="1" x14ac:dyDescent="0.25">
      <c r="B874" s="13"/>
      <c r="F874" s="13"/>
      <c r="I874" s="20"/>
      <c r="J874" s="20"/>
    </row>
    <row r="875" spans="1:10" ht="15.75" customHeight="1" x14ac:dyDescent="0.25">
      <c r="A875" s="11" t="s">
        <v>115</v>
      </c>
      <c r="B875" s="13"/>
      <c r="F875" s="13"/>
      <c r="I875" s="20"/>
      <c r="J875" s="20"/>
    </row>
    <row r="876" spans="1:10" ht="15.75" customHeight="1" x14ac:dyDescent="0.25">
      <c r="B876" s="13"/>
      <c r="F876" s="13"/>
      <c r="I876" s="20"/>
      <c r="J876" s="20"/>
    </row>
    <row r="877" spans="1:10" ht="15.75" customHeight="1" x14ac:dyDescent="0.25">
      <c r="B877" s="13"/>
      <c r="F877" s="13"/>
      <c r="I877" s="10"/>
    </row>
    <row r="878" spans="1:10" ht="15.75" customHeight="1" x14ac:dyDescent="0.25">
      <c r="B878" s="13"/>
      <c r="F878" s="13"/>
      <c r="I878" s="10"/>
    </row>
    <row r="879" spans="1:10" ht="15.75" customHeight="1" x14ac:dyDescent="0.25">
      <c r="B879" s="13"/>
      <c r="F879" s="13"/>
      <c r="I879" s="10"/>
    </row>
    <row r="880" spans="1:10" ht="15.75" customHeight="1" x14ac:dyDescent="0.25">
      <c r="B880" s="13"/>
      <c r="F880" s="13"/>
      <c r="I880" s="10"/>
    </row>
    <row r="881" spans="2:9" ht="15.75" customHeight="1" x14ac:dyDescent="0.25">
      <c r="B881" s="13"/>
      <c r="F881" s="13"/>
      <c r="I881" s="10"/>
    </row>
    <row r="882" spans="2:9" ht="15.75" customHeight="1" x14ac:dyDescent="0.25">
      <c r="B882" s="13"/>
      <c r="F882" s="13"/>
      <c r="I882" s="10"/>
    </row>
    <row r="883" spans="2:9" ht="15.75" customHeight="1" x14ac:dyDescent="0.25">
      <c r="B883" s="13"/>
      <c r="F883" s="13"/>
      <c r="I883" s="10"/>
    </row>
    <row r="884" spans="2:9" ht="15.75" customHeight="1" x14ac:dyDescent="0.25">
      <c r="B884" s="13"/>
      <c r="F884" s="13"/>
      <c r="I884" s="10"/>
    </row>
    <row r="885" spans="2:9" ht="15.75" customHeight="1" x14ac:dyDescent="0.25">
      <c r="B885" s="13"/>
      <c r="F885" s="13"/>
      <c r="I885" s="10"/>
    </row>
    <row r="886" spans="2:9" ht="15.75" customHeight="1" x14ac:dyDescent="0.25">
      <c r="B886" s="13"/>
      <c r="F886" s="13"/>
      <c r="I886" s="10"/>
    </row>
    <row r="887" spans="2:9" ht="15.75" customHeight="1" x14ac:dyDescent="0.25">
      <c r="B887" s="13"/>
      <c r="F887" s="13"/>
      <c r="I887" s="10"/>
    </row>
    <row r="888" spans="2:9" ht="15.75" customHeight="1" x14ac:dyDescent="0.25">
      <c r="B888" s="13"/>
      <c r="F888" s="13"/>
      <c r="I888" s="10"/>
    </row>
    <row r="889" spans="2:9" ht="15.75" customHeight="1" x14ac:dyDescent="0.25">
      <c r="B889" s="13"/>
      <c r="F889" s="13"/>
      <c r="I889" s="10"/>
    </row>
    <row r="890" spans="2:9" ht="15.75" customHeight="1" x14ac:dyDescent="0.25">
      <c r="B890" s="13"/>
      <c r="F890" s="13"/>
      <c r="I890" s="10"/>
    </row>
    <row r="891" spans="2:9" ht="15.75" customHeight="1" x14ac:dyDescent="0.25">
      <c r="B891" s="13"/>
      <c r="F891" s="13"/>
      <c r="I891" s="10"/>
    </row>
    <row r="892" spans="2:9" ht="15.75" customHeight="1" x14ac:dyDescent="0.25">
      <c r="B892" s="13"/>
      <c r="F892" s="13"/>
      <c r="I892" s="10"/>
    </row>
    <row r="893" spans="2:9" ht="15.75" customHeight="1" x14ac:dyDescent="0.25">
      <c r="B893" s="13"/>
      <c r="F893" s="13"/>
      <c r="I893" s="10"/>
    </row>
    <row r="894" spans="2:9" ht="15.75" customHeight="1" x14ac:dyDescent="0.25">
      <c r="B894" s="13"/>
      <c r="F894" s="13"/>
      <c r="I894" s="10"/>
    </row>
    <row r="895" spans="2:9" ht="15.75" customHeight="1" x14ac:dyDescent="0.25">
      <c r="B895" s="13"/>
      <c r="F895" s="13"/>
      <c r="I895" s="10"/>
    </row>
    <row r="896" spans="2:9" ht="15.75" customHeight="1" x14ac:dyDescent="0.25">
      <c r="B896" s="13"/>
      <c r="F896" s="13"/>
      <c r="I896" s="10"/>
    </row>
    <row r="897" spans="2:10" ht="15.75" customHeight="1" x14ac:dyDescent="0.25">
      <c r="B897" s="13"/>
      <c r="F897" s="13"/>
      <c r="I897" s="10"/>
    </row>
    <row r="898" spans="2:10" ht="15.75" customHeight="1" x14ac:dyDescent="0.25">
      <c r="B898" s="13"/>
      <c r="F898" s="13"/>
      <c r="I898" s="10"/>
    </row>
    <row r="899" spans="2:10" ht="15.75" customHeight="1" x14ac:dyDescent="0.25">
      <c r="B899" s="13"/>
      <c r="F899" s="13"/>
      <c r="I899" s="10"/>
    </row>
    <row r="900" spans="2:10" ht="15.75" customHeight="1" x14ac:dyDescent="0.25">
      <c r="B900" s="13"/>
      <c r="F900" s="13"/>
      <c r="I900" s="10"/>
    </row>
    <row r="901" spans="2:10" ht="15.75" customHeight="1" x14ac:dyDescent="0.25">
      <c r="B901" s="13"/>
      <c r="F901" s="13"/>
      <c r="I901" s="20"/>
      <c r="J901" s="20"/>
    </row>
    <row r="902" spans="2:10" ht="15.75" customHeight="1" x14ac:dyDescent="0.25">
      <c r="B902" s="13"/>
      <c r="F902" s="13"/>
      <c r="I902" s="20"/>
      <c r="J902" s="20"/>
    </row>
    <row r="903" spans="2:10" ht="15.75" customHeight="1" x14ac:dyDescent="0.25">
      <c r="B903" s="13"/>
      <c r="F903" s="13"/>
      <c r="I903" s="20"/>
      <c r="J903" s="20"/>
    </row>
    <row r="904" spans="2:10" ht="15.75" customHeight="1" x14ac:dyDescent="0.25">
      <c r="B904" s="13"/>
      <c r="F904" s="13"/>
      <c r="I904" s="20"/>
      <c r="J904" s="20"/>
    </row>
    <row r="905" spans="2:10" ht="15.75" customHeight="1" x14ac:dyDescent="0.25">
      <c r="B905" s="13"/>
      <c r="F905" s="13"/>
      <c r="I905" s="20"/>
      <c r="J905" s="20"/>
    </row>
    <row r="906" spans="2:10" ht="15.75" customHeight="1" x14ac:dyDescent="0.25">
      <c r="B906" s="13"/>
      <c r="F906" s="13"/>
      <c r="I906" s="20"/>
      <c r="J906" s="20"/>
    </row>
    <row r="907" spans="2:10" ht="15.75" customHeight="1" x14ac:dyDescent="0.25">
      <c r="B907" s="13"/>
      <c r="F907" s="13"/>
      <c r="I907" s="20"/>
      <c r="J907" s="20"/>
    </row>
    <row r="908" spans="2:10" ht="15.75" customHeight="1" x14ac:dyDescent="0.25">
      <c r="B908" s="13"/>
      <c r="F908" s="13"/>
      <c r="I908" s="20"/>
      <c r="J908" s="20"/>
    </row>
    <row r="909" spans="2:10" ht="15.75" customHeight="1" x14ac:dyDescent="0.25">
      <c r="B909" s="13"/>
      <c r="F909" s="13"/>
      <c r="I909" s="20"/>
      <c r="J909" s="20"/>
    </row>
    <row r="910" spans="2:10" ht="15.75" customHeight="1" x14ac:dyDescent="0.25">
      <c r="B910" s="13"/>
      <c r="F910" s="13"/>
      <c r="I910" s="20"/>
      <c r="J910" s="20"/>
    </row>
    <row r="911" spans="2:10" ht="15.75" customHeight="1" x14ac:dyDescent="0.25">
      <c r="B911" s="13"/>
      <c r="F911" s="13"/>
      <c r="I911" s="20"/>
      <c r="J911" s="20"/>
    </row>
    <row r="912" spans="2:10" ht="15.75" customHeight="1" x14ac:dyDescent="0.25">
      <c r="B912" s="13"/>
      <c r="F912" s="13"/>
      <c r="I912" s="20"/>
      <c r="J912" s="20"/>
    </row>
    <row r="913" spans="2:10" ht="15.75" customHeight="1" x14ac:dyDescent="0.25">
      <c r="B913" s="13"/>
      <c r="F913" s="13"/>
      <c r="I913" s="20"/>
      <c r="J913" s="20"/>
    </row>
    <row r="914" spans="2:10" ht="15.75" customHeight="1" x14ac:dyDescent="0.25">
      <c r="B914" s="13"/>
      <c r="F914" s="13"/>
      <c r="I914" s="20"/>
      <c r="J914" s="20"/>
    </row>
    <row r="915" spans="2:10" ht="15.75" customHeight="1" x14ac:dyDescent="0.25">
      <c r="B915" s="13"/>
      <c r="F915" s="13"/>
      <c r="I915" s="20"/>
      <c r="J915" s="20"/>
    </row>
    <row r="916" spans="2:10" ht="15.75" customHeight="1" x14ac:dyDescent="0.25">
      <c r="B916" s="13"/>
      <c r="F916" s="13"/>
      <c r="I916" s="20"/>
      <c r="J916" s="20"/>
    </row>
    <row r="917" spans="2:10" ht="15.75" customHeight="1" x14ac:dyDescent="0.25">
      <c r="B917" s="13"/>
      <c r="F917" s="13"/>
      <c r="I917" s="20"/>
      <c r="J917" s="20"/>
    </row>
    <row r="918" spans="2:10" ht="15.75" customHeight="1" x14ac:dyDescent="0.25">
      <c r="B918" s="13"/>
      <c r="F918" s="13"/>
      <c r="I918" s="20"/>
      <c r="J918" s="20"/>
    </row>
    <row r="919" spans="2:10" ht="15.75" customHeight="1" x14ac:dyDescent="0.25">
      <c r="B919" s="13"/>
      <c r="F919" s="13"/>
      <c r="I919" s="20"/>
      <c r="J919" s="20"/>
    </row>
    <row r="920" spans="2:10" ht="15.75" customHeight="1" x14ac:dyDescent="0.25">
      <c r="B920" s="13"/>
      <c r="F920" s="13"/>
      <c r="I920" s="20"/>
      <c r="J920" s="20"/>
    </row>
    <row r="921" spans="2:10" ht="15.75" customHeight="1" x14ac:dyDescent="0.25">
      <c r="B921" s="13"/>
      <c r="F921" s="13"/>
      <c r="I921" s="20"/>
      <c r="J921" s="20"/>
    </row>
    <row r="922" spans="2:10" ht="15.75" customHeight="1" x14ac:dyDescent="0.25">
      <c r="B922" s="13"/>
      <c r="F922" s="13"/>
      <c r="I922" s="20"/>
      <c r="J922" s="20"/>
    </row>
    <row r="923" spans="2:10" ht="15.75" customHeight="1" x14ac:dyDescent="0.25">
      <c r="B923" s="13"/>
      <c r="F923" s="13"/>
      <c r="I923" s="20"/>
      <c r="J923" s="20"/>
    </row>
    <row r="924" spans="2:10" ht="15.75" customHeight="1" x14ac:dyDescent="0.25">
      <c r="B924" s="13"/>
      <c r="F924" s="13"/>
      <c r="I924" s="20"/>
      <c r="J924" s="20"/>
    </row>
    <row r="925" spans="2:10" ht="15.75" customHeight="1" x14ac:dyDescent="0.25">
      <c r="B925" s="13"/>
      <c r="F925" s="13"/>
      <c r="I925" s="10"/>
    </row>
    <row r="926" spans="2:10" ht="15.75" customHeight="1" x14ac:dyDescent="0.25">
      <c r="B926" s="13"/>
      <c r="F926" s="13"/>
      <c r="I926" s="10"/>
    </row>
    <row r="927" spans="2:10" ht="15.75" customHeight="1" x14ac:dyDescent="0.25">
      <c r="B927" s="13"/>
      <c r="F927" s="13"/>
      <c r="I927" s="10"/>
    </row>
    <row r="928" spans="2:10" ht="15.75" customHeight="1" x14ac:dyDescent="0.25">
      <c r="B928" s="13"/>
      <c r="F928" s="13"/>
      <c r="I928" s="10"/>
    </row>
    <row r="929" spans="2:9" ht="15.75" customHeight="1" x14ac:dyDescent="0.25">
      <c r="B929" s="13"/>
      <c r="F929" s="13"/>
      <c r="I929" s="10"/>
    </row>
    <row r="930" spans="2:9" ht="15.75" customHeight="1" x14ac:dyDescent="0.25">
      <c r="B930" s="13"/>
      <c r="F930" s="13"/>
      <c r="I930" s="10"/>
    </row>
    <row r="931" spans="2:9" ht="15.75" customHeight="1" x14ac:dyDescent="0.25">
      <c r="B931" s="13"/>
      <c r="F931" s="13"/>
      <c r="I931" s="10"/>
    </row>
    <row r="932" spans="2:9" ht="15.75" customHeight="1" x14ac:dyDescent="0.25">
      <c r="B932" s="13"/>
      <c r="F932" s="13"/>
      <c r="I932" s="10"/>
    </row>
    <row r="933" spans="2:9" ht="15.75" customHeight="1" x14ac:dyDescent="0.25">
      <c r="B933" s="13"/>
      <c r="F933" s="13"/>
      <c r="I933" s="10"/>
    </row>
    <row r="934" spans="2:9" ht="15.75" customHeight="1" x14ac:dyDescent="0.25">
      <c r="B934" s="13"/>
      <c r="F934" s="13"/>
      <c r="I934" s="10"/>
    </row>
    <row r="935" spans="2:9" ht="15.75" customHeight="1" x14ac:dyDescent="0.25">
      <c r="B935" s="13"/>
      <c r="F935" s="13"/>
      <c r="I935" s="10"/>
    </row>
    <row r="936" spans="2:9" ht="15.75" customHeight="1" x14ac:dyDescent="0.25">
      <c r="B936" s="13"/>
      <c r="F936" s="13"/>
      <c r="I936" s="10"/>
    </row>
    <row r="937" spans="2:9" ht="15.75" customHeight="1" x14ac:dyDescent="0.25">
      <c r="B937" s="13"/>
      <c r="F937" s="13"/>
      <c r="I937" s="10"/>
    </row>
    <row r="938" spans="2:9" ht="15.75" customHeight="1" x14ac:dyDescent="0.25">
      <c r="B938" s="13"/>
      <c r="F938" s="13"/>
      <c r="I938" s="10"/>
    </row>
    <row r="939" spans="2:9" ht="15.75" customHeight="1" x14ac:dyDescent="0.25">
      <c r="B939" s="13"/>
      <c r="F939" s="13"/>
      <c r="I939" s="10"/>
    </row>
    <row r="940" spans="2:9" ht="15.75" customHeight="1" x14ac:dyDescent="0.25">
      <c r="B940" s="13"/>
      <c r="F940" s="13"/>
      <c r="I940" s="10"/>
    </row>
    <row r="941" spans="2:9" ht="15.75" customHeight="1" x14ac:dyDescent="0.25">
      <c r="B941" s="13"/>
      <c r="F941" s="13"/>
      <c r="I941" s="10"/>
    </row>
    <row r="942" spans="2:9" ht="15.75" customHeight="1" x14ac:dyDescent="0.25">
      <c r="B942" s="13"/>
      <c r="F942" s="13"/>
      <c r="I942" s="10"/>
    </row>
    <row r="943" spans="2:9" ht="15.75" customHeight="1" x14ac:dyDescent="0.25">
      <c r="B943" s="13"/>
      <c r="F943" s="13"/>
      <c r="I943" s="10"/>
    </row>
    <row r="944" spans="2:9" ht="15.75" customHeight="1" x14ac:dyDescent="0.25">
      <c r="B944" s="13"/>
      <c r="F944" s="13"/>
      <c r="I944" s="10"/>
    </row>
    <row r="945" spans="2:10" ht="15.75" customHeight="1" x14ac:dyDescent="0.25">
      <c r="B945" s="13"/>
      <c r="F945" s="13"/>
      <c r="I945" s="10"/>
    </row>
    <row r="946" spans="2:10" ht="15.75" customHeight="1" x14ac:dyDescent="0.25">
      <c r="B946" s="13"/>
      <c r="F946" s="13"/>
      <c r="I946" s="10"/>
    </row>
    <row r="947" spans="2:10" ht="15.75" customHeight="1" x14ac:dyDescent="0.25">
      <c r="B947" s="13"/>
      <c r="F947" s="13"/>
      <c r="I947" s="10"/>
    </row>
    <row r="948" spans="2:10" ht="15.75" customHeight="1" x14ac:dyDescent="0.25">
      <c r="B948" s="13"/>
      <c r="F948" s="13"/>
      <c r="I948" s="10"/>
    </row>
    <row r="949" spans="2:10" ht="15.75" customHeight="1" x14ac:dyDescent="0.25">
      <c r="B949" s="13"/>
      <c r="F949" s="13"/>
      <c r="I949" s="20"/>
      <c r="J949" s="20"/>
    </row>
    <row r="950" spans="2:10" ht="15.75" customHeight="1" x14ac:dyDescent="0.25">
      <c r="B950" s="13"/>
      <c r="F950" s="13"/>
      <c r="I950" s="20"/>
      <c r="J950" s="20"/>
    </row>
    <row r="951" spans="2:10" ht="15.75" customHeight="1" x14ac:dyDescent="0.25">
      <c r="B951" s="13"/>
      <c r="F951" s="13"/>
      <c r="I951" s="20"/>
      <c r="J951" s="20"/>
    </row>
    <row r="952" spans="2:10" ht="15.75" customHeight="1" x14ac:dyDescent="0.25">
      <c r="B952" s="13"/>
      <c r="F952" s="13"/>
      <c r="I952" s="20"/>
      <c r="J952" s="20"/>
    </row>
    <row r="953" spans="2:10" ht="15.75" customHeight="1" x14ac:dyDescent="0.25">
      <c r="B953" s="13"/>
      <c r="F953" s="13"/>
      <c r="I953" s="20"/>
      <c r="J953" s="20"/>
    </row>
    <row r="954" spans="2:10" ht="15.75" customHeight="1" x14ac:dyDescent="0.25">
      <c r="B954" s="13"/>
      <c r="F954" s="13"/>
      <c r="I954" s="20"/>
      <c r="J954" s="20"/>
    </row>
    <row r="955" spans="2:10" ht="15.75" customHeight="1" x14ac:dyDescent="0.25">
      <c r="B955" s="13"/>
      <c r="F955" s="13"/>
      <c r="I955" s="20"/>
      <c r="J955" s="20"/>
    </row>
    <row r="956" spans="2:10" ht="15.75" customHeight="1" x14ac:dyDescent="0.25">
      <c r="B956" s="13"/>
      <c r="F956" s="13"/>
      <c r="I956" s="20"/>
      <c r="J956" s="20"/>
    </row>
    <row r="957" spans="2:10" ht="15.75" customHeight="1" x14ac:dyDescent="0.25">
      <c r="B957" s="13"/>
      <c r="F957" s="13"/>
      <c r="I957" s="20"/>
      <c r="J957" s="20"/>
    </row>
    <row r="958" spans="2:10" ht="15.75" customHeight="1" x14ac:dyDescent="0.25">
      <c r="B958" s="13"/>
      <c r="F958" s="13"/>
      <c r="I958" s="20"/>
      <c r="J958" s="20"/>
    </row>
    <row r="959" spans="2:10" ht="15.75" customHeight="1" x14ac:dyDescent="0.25">
      <c r="B959" s="13"/>
      <c r="F959" s="13"/>
      <c r="I959" s="20"/>
      <c r="J959" s="20"/>
    </row>
    <row r="960" spans="2:10" ht="15.75" customHeight="1" x14ac:dyDescent="0.25">
      <c r="B960" s="13"/>
      <c r="F960" s="13"/>
      <c r="I960" s="20"/>
      <c r="J960" s="20"/>
    </row>
    <row r="961" spans="2:10" ht="15.75" customHeight="1" x14ac:dyDescent="0.25">
      <c r="B961" s="13"/>
      <c r="F961" s="13"/>
      <c r="I961" s="20"/>
      <c r="J961" s="20"/>
    </row>
    <row r="962" spans="2:10" ht="15.75" customHeight="1" x14ac:dyDescent="0.25">
      <c r="B962" s="13"/>
      <c r="F962" s="13"/>
      <c r="I962" s="20"/>
      <c r="J962" s="20"/>
    </row>
    <row r="963" spans="2:10" ht="15.75" customHeight="1" x14ac:dyDescent="0.25">
      <c r="B963" s="13"/>
      <c r="F963" s="13"/>
      <c r="I963" s="20"/>
      <c r="J963" s="20"/>
    </row>
    <row r="964" spans="2:10" ht="15.75" customHeight="1" x14ac:dyDescent="0.25">
      <c r="B964" s="13"/>
      <c r="F964" s="13"/>
      <c r="I964" s="20"/>
      <c r="J964" s="20"/>
    </row>
    <row r="965" spans="2:10" ht="15.75" customHeight="1" x14ac:dyDescent="0.25">
      <c r="B965" s="13"/>
      <c r="F965" s="13"/>
      <c r="I965" s="20"/>
      <c r="J965" s="20"/>
    </row>
    <row r="966" spans="2:10" ht="15.75" customHeight="1" x14ac:dyDescent="0.25">
      <c r="B966" s="13"/>
      <c r="F966" s="13"/>
      <c r="I966" s="20"/>
      <c r="J966" s="20"/>
    </row>
    <row r="967" spans="2:10" ht="15.75" customHeight="1" x14ac:dyDescent="0.25">
      <c r="B967" s="13"/>
      <c r="F967" s="13"/>
      <c r="I967" s="20"/>
      <c r="J967" s="20"/>
    </row>
    <row r="968" spans="2:10" ht="15.75" customHeight="1" x14ac:dyDescent="0.25">
      <c r="B968" s="13"/>
      <c r="F968" s="13"/>
      <c r="I968" s="20"/>
      <c r="J968" s="20"/>
    </row>
    <row r="969" spans="2:10" ht="15.75" customHeight="1" x14ac:dyDescent="0.25">
      <c r="B969" s="13"/>
      <c r="F969" s="13"/>
      <c r="I969" s="20"/>
      <c r="J969" s="20"/>
    </row>
    <row r="970" spans="2:10" ht="15.75" customHeight="1" x14ac:dyDescent="0.25">
      <c r="B970" s="13"/>
      <c r="F970" s="13"/>
      <c r="I970" s="20"/>
      <c r="J970" s="20"/>
    </row>
    <row r="971" spans="2:10" ht="15.75" customHeight="1" x14ac:dyDescent="0.25">
      <c r="B971" s="13"/>
      <c r="F971" s="13"/>
      <c r="I971" s="20"/>
      <c r="J971" s="20"/>
    </row>
    <row r="972" spans="2:10" ht="15.75" customHeight="1" x14ac:dyDescent="0.25">
      <c r="B972" s="13"/>
      <c r="F972" s="13"/>
      <c r="I972" s="20"/>
      <c r="J972" s="20"/>
    </row>
    <row r="973" spans="2:10" ht="15.75" customHeight="1" x14ac:dyDescent="0.25">
      <c r="B973" s="13"/>
      <c r="F973" s="13"/>
      <c r="I973" s="10"/>
    </row>
    <row r="974" spans="2:10" ht="15.75" customHeight="1" x14ac:dyDescent="0.25">
      <c r="B974" s="13"/>
      <c r="F974" s="13"/>
      <c r="I974" s="10"/>
    </row>
    <row r="975" spans="2:10" ht="15.75" customHeight="1" x14ac:dyDescent="0.25">
      <c r="B975" s="13"/>
      <c r="F975" s="13"/>
      <c r="I975" s="10"/>
    </row>
    <row r="976" spans="2:10" ht="15.75" customHeight="1" x14ac:dyDescent="0.25">
      <c r="B976" s="13"/>
      <c r="F976" s="13"/>
      <c r="I976" s="10"/>
    </row>
    <row r="977" spans="2:9" ht="15.75" customHeight="1" x14ac:dyDescent="0.25">
      <c r="B977" s="13"/>
      <c r="F977" s="13"/>
      <c r="I977" s="10"/>
    </row>
    <row r="978" spans="2:9" ht="15.75" customHeight="1" x14ac:dyDescent="0.25">
      <c r="B978" s="13"/>
      <c r="F978" s="13"/>
      <c r="I978" s="10"/>
    </row>
    <row r="979" spans="2:9" ht="15.75" customHeight="1" x14ac:dyDescent="0.25">
      <c r="B979" s="13"/>
      <c r="F979" s="13"/>
      <c r="I979" s="10"/>
    </row>
    <row r="980" spans="2:9" ht="15.75" customHeight="1" x14ac:dyDescent="0.25">
      <c r="B980" s="13"/>
      <c r="F980" s="13"/>
      <c r="I980" s="10"/>
    </row>
    <row r="981" spans="2:9" ht="15.75" customHeight="1" x14ac:dyDescent="0.25">
      <c r="B981" s="13"/>
      <c r="F981" s="13"/>
      <c r="I981" s="10"/>
    </row>
    <row r="982" spans="2:9" ht="15.75" customHeight="1" x14ac:dyDescent="0.25">
      <c r="B982" s="13"/>
      <c r="F982" s="13"/>
      <c r="I982" s="10"/>
    </row>
    <row r="983" spans="2:9" ht="15.75" customHeight="1" x14ac:dyDescent="0.25">
      <c r="B983" s="13"/>
      <c r="F983" s="13"/>
      <c r="I983" s="10"/>
    </row>
    <row r="984" spans="2:9" ht="15.75" customHeight="1" x14ac:dyDescent="0.25">
      <c r="B984" s="13"/>
      <c r="F984" s="13"/>
      <c r="I984" s="10"/>
    </row>
    <row r="985" spans="2:9" ht="15.75" customHeight="1" x14ac:dyDescent="0.25">
      <c r="B985" s="13"/>
      <c r="F985" s="13"/>
      <c r="I985" s="10"/>
    </row>
    <row r="986" spans="2:9" ht="15.75" customHeight="1" x14ac:dyDescent="0.25">
      <c r="B986" s="13"/>
      <c r="F986" s="13"/>
      <c r="I986" s="10"/>
    </row>
    <row r="987" spans="2:9" ht="15.75" customHeight="1" x14ac:dyDescent="0.25">
      <c r="B987" s="13"/>
      <c r="F987" s="13"/>
      <c r="I987" s="10"/>
    </row>
    <row r="988" spans="2:9" ht="15.75" customHeight="1" x14ac:dyDescent="0.25">
      <c r="B988" s="13"/>
      <c r="F988" s="13"/>
      <c r="I988" s="10"/>
    </row>
    <row r="989" spans="2:9" ht="15.75" customHeight="1" x14ac:dyDescent="0.25">
      <c r="B989" s="13"/>
      <c r="F989" s="13"/>
      <c r="I989" s="10"/>
    </row>
    <row r="990" spans="2:9" ht="15.75" customHeight="1" x14ac:dyDescent="0.25">
      <c r="B990" s="13"/>
      <c r="F990" s="13"/>
      <c r="I990" s="10"/>
    </row>
    <row r="991" spans="2:9" ht="15.75" customHeight="1" x14ac:dyDescent="0.25">
      <c r="B991" s="13"/>
      <c r="F991" s="13"/>
      <c r="I991" s="10"/>
    </row>
    <row r="992" spans="2:9" ht="15.75" customHeight="1" x14ac:dyDescent="0.25">
      <c r="B992" s="13"/>
      <c r="F992" s="13"/>
      <c r="I992" s="10"/>
    </row>
    <row r="993" spans="2:10" ht="15.75" customHeight="1" x14ac:dyDescent="0.25">
      <c r="B993" s="13"/>
      <c r="F993" s="13"/>
      <c r="I993" s="10"/>
    </row>
    <row r="994" spans="2:10" ht="15.75" customHeight="1" x14ac:dyDescent="0.25">
      <c r="B994" s="13"/>
      <c r="F994" s="13"/>
      <c r="I994" s="10"/>
    </row>
    <row r="995" spans="2:10" ht="15.75" customHeight="1" x14ac:dyDescent="0.25">
      <c r="B995" s="13"/>
      <c r="F995" s="13"/>
      <c r="I995" s="10"/>
    </row>
    <row r="996" spans="2:10" ht="15.75" customHeight="1" x14ac:dyDescent="0.25">
      <c r="B996" s="13"/>
      <c r="F996" s="13"/>
      <c r="I996" s="10"/>
    </row>
    <row r="997" spans="2:10" ht="15.75" customHeight="1" x14ac:dyDescent="0.25">
      <c r="B997" s="13"/>
      <c r="F997" s="13"/>
      <c r="I997" s="20"/>
      <c r="J997" s="20"/>
    </row>
    <row r="998" spans="2:10" ht="15.75" customHeight="1" x14ac:dyDescent="0.25">
      <c r="B998" s="13"/>
      <c r="F998" s="13"/>
      <c r="I998" s="20"/>
      <c r="J998" s="20"/>
    </row>
    <row r="999" spans="2:10" ht="15.75" customHeight="1" x14ac:dyDescent="0.25">
      <c r="B999" s="13"/>
      <c r="F999" s="13"/>
      <c r="I999" s="20"/>
      <c r="J999" s="20"/>
    </row>
    <row r="1000" spans="2:10" ht="15.75" customHeight="1" x14ac:dyDescent="0.25">
      <c r="B1000" s="13"/>
      <c r="F1000" s="13"/>
      <c r="I1000" s="20"/>
      <c r="J1000" s="20"/>
    </row>
    <row r="1001" spans="2:10" ht="15.75" customHeight="1" x14ac:dyDescent="0.25">
      <c r="B1001" s="13"/>
      <c r="F1001" s="13"/>
      <c r="I1001" s="20"/>
      <c r="J1001" s="20"/>
    </row>
    <row r="1002" spans="2:10" ht="15.75" customHeight="1" x14ac:dyDescent="0.25">
      <c r="B1002" s="13"/>
      <c r="F1002" s="13"/>
      <c r="I1002" s="20"/>
      <c r="J1002" s="20"/>
    </row>
    <row r="1003" spans="2:10" ht="15.75" customHeight="1" x14ac:dyDescent="0.25">
      <c r="B1003" s="13"/>
      <c r="F1003" s="13"/>
      <c r="I1003" s="20"/>
      <c r="J1003" s="20"/>
    </row>
    <row r="1004" spans="2:10" ht="15.75" customHeight="1" x14ac:dyDescent="0.25">
      <c r="B1004" s="13"/>
      <c r="F1004" s="13"/>
      <c r="I1004" s="20"/>
      <c r="J1004" s="20"/>
    </row>
    <row r="1005" spans="2:10" ht="15.75" customHeight="1" x14ac:dyDescent="0.25">
      <c r="B1005" s="13"/>
      <c r="F1005" s="13"/>
      <c r="I1005" s="20"/>
      <c r="J1005" s="20"/>
    </row>
    <row r="1006" spans="2:10" ht="15.75" customHeight="1" x14ac:dyDescent="0.25">
      <c r="B1006" s="13"/>
      <c r="F1006" s="13"/>
      <c r="I1006" s="20"/>
      <c r="J1006" s="20"/>
    </row>
    <row r="1007" spans="2:10" ht="15.75" customHeight="1" x14ac:dyDescent="0.25">
      <c r="B1007" s="13"/>
      <c r="F1007" s="13"/>
      <c r="I1007" s="20"/>
      <c r="J1007" s="20"/>
    </row>
    <row r="1008" spans="2:10" ht="15.75" customHeight="1" x14ac:dyDescent="0.25">
      <c r="B1008" s="13"/>
      <c r="F1008" s="13"/>
      <c r="I1008" s="20"/>
      <c r="J1008" s="20"/>
    </row>
    <row r="1009" spans="1:10" ht="15.75" customHeight="1" x14ac:dyDescent="0.25">
      <c r="B1009" s="13"/>
      <c r="F1009" s="13"/>
      <c r="I1009" s="20"/>
      <c r="J1009" s="20"/>
    </row>
    <row r="1010" spans="1:10" ht="15.75" customHeight="1" x14ac:dyDescent="0.25">
      <c r="B1010" s="13"/>
      <c r="F1010" s="13"/>
      <c r="I1010" s="20"/>
      <c r="J1010" s="20"/>
    </row>
    <row r="1011" spans="1:10" ht="15.75" customHeight="1" x14ac:dyDescent="0.25">
      <c r="B1011" s="13"/>
      <c r="F1011" s="13"/>
      <c r="I1011" s="20"/>
      <c r="J1011" s="20"/>
    </row>
    <row r="1012" spans="1:10" ht="15.75" customHeight="1" x14ac:dyDescent="0.25">
      <c r="B1012" s="13"/>
      <c r="F1012" s="13"/>
      <c r="I1012" s="20"/>
      <c r="J1012" s="20"/>
    </row>
    <row r="1013" spans="1:10" ht="15.75" customHeight="1" x14ac:dyDescent="0.25">
      <c r="B1013" s="13"/>
      <c r="F1013" s="13"/>
      <c r="I1013" s="20"/>
      <c r="J1013" s="20"/>
    </row>
    <row r="1014" spans="1:10" ht="15.75" customHeight="1" x14ac:dyDescent="0.25">
      <c r="B1014" s="13"/>
      <c r="F1014" s="13"/>
      <c r="I1014" s="20"/>
      <c r="J1014" s="20"/>
    </row>
    <row r="1015" spans="1:10" ht="15.75" customHeight="1" x14ac:dyDescent="0.25">
      <c r="B1015" s="13"/>
      <c r="F1015" s="13"/>
      <c r="I1015" s="20"/>
      <c r="J1015" s="20"/>
    </row>
    <row r="1016" spans="1:10" ht="15.75" customHeight="1" x14ac:dyDescent="0.25">
      <c r="B1016" s="13"/>
      <c r="F1016" s="13"/>
      <c r="I1016" s="20"/>
      <c r="J1016" s="20"/>
    </row>
    <row r="1017" spans="1:10" ht="15.75" customHeight="1" x14ac:dyDescent="0.25">
      <c r="B1017" s="13"/>
      <c r="F1017" s="13"/>
      <c r="I1017" s="20"/>
      <c r="J1017" s="20"/>
    </row>
    <row r="1018" spans="1:10" ht="15.75" customHeight="1" x14ac:dyDescent="0.25">
      <c r="B1018" s="13"/>
      <c r="F1018" s="13"/>
      <c r="I1018" s="20"/>
      <c r="J1018" s="20"/>
    </row>
    <row r="1019" spans="1:10" ht="15.75" customHeight="1" x14ac:dyDescent="0.25">
      <c r="B1019" s="13"/>
      <c r="F1019" s="13"/>
      <c r="I1019" s="20"/>
      <c r="J1019" s="20"/>
    </row>
    <row r="1020" spans="1:10" ht="15.75" customHeight="1" x14ac:dyDescent="0.25">
      <c r="A1020" s="11" t="s">
        <v>114</v>
      </c>
      <c r="B1020" s="13"/>
      <c r="F1020" s="13"/>
      <c r="I1020" s="20"/>
      <c r="J1020" s="20"/>
    </row>
    <row r="1021" spans="1:10" ht="15.75" customHeight="1" x14ac:dyDescent="0.25">
      <c r="B1021" s="13"/>
      <c r="F1021" s="13"/>
    </row>
    <row r="1022" spans="1:10" ht="15.75" customHeight="1" x14ac:dyDescent="0.25">
      <c r="B1022" s="13"/>
      <c r="F1022" s="13"/>
      <c r="I1022" s="10"/>
    </row>
    <row r="1023" spans="1:10" ht="15.75" customHeight="1" x14ac:dyDescent="0.25">
      <c r="B1023" s="13"/>
      <c r="F1023" s="13"/>
      <c r="I1023" s="10"/>
    </row>
    <row r="1024" spans="1:10" ht="15.75" customHeight="1" x14ac:dyDescent="0.25">
      <c r="B1024" s="13"/>
      <c r="F1024" s="13"/>
      <c r="I1024" s="10"/>
    </row>
    <row r="1025" spans="2:9" ht="15.75" customHeight="1" x14ac:dyDescent="0.25">
      <c r="B1025" s="13"/>
      <c r="F1025" s="13"/>
      <c r="I1025" s="10"/>
    </row>
    <row r="1026" spans="2:9" ht="15.75" customHeight="1" x14ac:dyDescent="0.25">
      <c r="B1026" s="13"/>
      <c r="F1026" s="13"/>
      <c r="I1026" s="10"/>
    </row>
    <row r="1027" spans="2:9" ht="15.75" customHeight="1" x14ac:dyDescent="0.25">
      <c r="B1027" s="13"/>
      <c r="F1027" s="13"/>
      <c r="I1027" s="10"/>
    </row>
    <row r="1028" spans="2:9" ht="15.75" customHeight="1" x14ac:dyDescent="0.25">
      <c r="B1028" s="13"/>
      <c r="F1028" s="13"/>
      <c r="I1028" s="10"/>
    </row>
    <row r="1029" spans="2:9" ht="15.75" customHeight="1" x14ac:dyDescent="0.25">
      <c r="B1029" s="13"/>
      <c r="F1029" s="13"/>
      <c r="I1029" s="10"/>
    </row>
    <row r="1030" spans="2:9" ht="15.75" customHeight="1" x14ac:dyDescent="0.25">
      <c r="B1030" s="13"/>
      <c r="F1030" s="13"/>
      <c r="I1030" s="10"/>
    </row>
    <row r="1031" spans="2:9" ht="15.75" customHeight="1" x14ac:dyDescent="0.25">
      <c r="B1031" s="13"/>
      <c r="F1031" s="13"/>
      <c r="I1031" s="10"/>
    </row>
    <row r="1032" spans="2:9" ht="15.75" customHeight="1" x14ac:dyDescent="0.25">
      <c r="B1032" s="13"/>
      <c r="F1032" s="13"/>
      <c r="I1032" s="10"/>
    </row>
    <row r="1033" spans="2:9" ht="15.75" customHeight="1" x14ac:dyDescent="0.25">
      <c r="B1033" s="13"/>
      <c r="F1033" s="13"/>
      <c r="I1033" s="10"/>
    </row>
    <row r="1034" spans="2:9" ht="15.75" customHeight="1" x14ac:dyDescent="0.25">
      <c r="B1034" s="13"/>
      <c r="F1034" s="13"/>
      <c r="I1034" s="10"/>
    </row>
    <row r="1035" spans="2:9" ht="15.75" customHeight="1" x14ac:dyDescent="0.25">
      <c r="B1035" s="13"/>
      <c r="F1035" s="13"/>
      <c r="I1035" s="10"/>
    </row>
    <row r="1036" spans="2:9" ht="15.75" customHeight="1" x14ac:dyDescent="0.25">
      <c r="B1036" s="13"/>
      <c r="F1036" s="13"/>
      <c r="I1036" s="10"/>
    </row>
    <row r="1037" spans="2:9" ht="15.75" customHeight="1" x14ac:dyDescent="0.25">
      <c r="B1037" s="13"/>
      <c r="F1037" s="13"/>
      <c r="I1037" s="10"/>
    </row>
    <row r="1038" spans="2:9" ht="15.75" customHeight="1" x14ac:dyDescent="0.25">
      <c r="B1038" s="13"/>
      <c r="F1038" s="13"/>
      <c r="I1038" s="10"/>
    </row>
    <row r="1039" spans="2:9" ht="15.75" customHeight="1" x14ac:dyDescent="0.25">
      <c r="B1039" s="13"/>
      <c r="F1039" s="13"/>
      <c r="I1039" s="10"/>
    </row>
    <row r="1040" spans="2:9" ht="15.75" customHeight="1" x14ac:dyDescent="0.25">
      <c r="B1040" s="13"/>
      <c r="F1040" s="13"/>
      <c r="I1040" s="10"/>
    </row>
    <row r="1041" spans="2:10" ht="15.75" customHeight="1" x14ac:dyDescent="0.25">
      <c r="B1041" s="13"/>
      <c r="F1041" s="13"/>
      <c r="I1041" s="10"/>
    </row>
    <row r="1042" spans="2:10" ht="15.75" customHeight="1" x14ac:dyDescent="0.25">
      <c r="B1042" s="13"/>
      <c r="F1042" s="13"/>
      <c r="I1042" s="10"/>
    </row>
    <row r="1043" spans="2:10" ht="15.75" customHeight="1" x14ac:dyDescent="0.25">
      <c r="B1043" s="13"/>
      <c r="F1043" s="13"/>
      <c r="I1043" s="10"/>
    </row>
    <row r="1044" spans="2:10" ht="15.75" customHeight="1" x14ac:dyDescent="0.25">
      <c r="B1044" s="13"/>
      <c r="F1044" s="13"/>
      <c r="I1044" s="10"/>
    </row>
    <row r="1045" spans="2:10" ht="15.75" customHeight="1" x14ac:dyDescent="0.25">
      <c r="B1045" s="13"/>
      <c r="F1045" s="13"/>
      <c r="I1045" s="10"/>
    </row>
    <row r="1046" spans="2:10" ht="15.75" customHeight="1" x14ac:dyDescent="0.25">
      <c r="B1046" s="13"/>
      <c r="F1046" s="13"/>
      <c r="I1046" s="20"/>
      <c r="J1046" s="20"/>
    </row>
    <row r="1047" spans="2:10" ht="15.75" customHeight="1" x14ac:dyDescent="0.25">
      <c r="B1047" s="13"/>
      <c r="F1047" s="13"/>
      <c r="I1047" s="20"/>
      <c r="J1047" s="20"/>
    </row>
    <row r="1048" spans="2:10" ht="15.75" customHeight="1" x14ac:dyDescent="0.25">
      <c r="B1048" s="13"/>
      <c r="F1048" s="13"/>
      <c r="I1048" s="20"/>
      <c r="J1048" s="20"/>
    </row>
    <row r="1049" spans="2:10" ht="15.75" customHeight="1" x14ac:dyDescent="0.25">
      <c r="B1049" s="13"/>
      <c r="F1049" s="13"/>
      <c r="I1049" s="20"/>
      <c r="J1049" s="20"/>
    </row>
    <row r="1050" spans="2:10" ht="15.75" customHeight="1" x14ac:dyDescent="0.25">
      <c r="B1050" s="13"/>
      <c r="F1050" s="13"/>
      <c r="I1050" s="20"/>
      <c r="J1050" s="20"/>
    </row>
    <row r="1051" spans="2:10" ht="15.75" customHeight="1" x14ac:dyDescent="0.25">
      <c r="B1051" s="13"/>
      <c r="F1051" s="13"/>
      <c r="I1051" s="20"/>
      <c r="J1051" s="20"/>
    </row>
    <row r="1052" spans="2:10" ht="15.75" customHeight="1" x14ac:dyDescent="0.25">
      <c r="B1052" s="13"/>
      <c r="F1052" s="13"/>
      <c r="I1052" s="20"/>
      <c r="J1052" s="20"/>
    </row>
    <row r="1053" spans="2:10" ht="15.75" customHeight="1" x14ac:dyDescent="0.25">
      <c r="B1053" s="13"/>
      <c r="F1053" s="13"/>
      <c r="I1053" s="20"/>
      <c r="J1053" s="20"/>
    </row>
    <row r="1054" spans="2:10" ht="15.75" customHeight="1" x14ac:dyDescent="0.25">
      <c r="B1054" s="13"/>
      <c r="F1054" s="13"/>
      <c r="I1054" s="20"/>
      <c r="J1054" s="20"/>
    </row>
    <row r="1055" spans="2:10" ht="15.75" customHeight="1" x14ac:dyDescent="0.25">
      <c r="B1055" s="13"/>
      <c r="F1055" s="13"/>
      <c r="I1055" s="20"/>
      <c r="J1055" s="20"/>
    </row>
    <row r="1056" spans="2:10" ht="15.75" customHeight="1" x14ac:dyDescent="0.25">
      <c r="B1056" s="13"/>
      <c r="F1056" s="13"/>
      <c r="I1056" s="20"/>
      <c r="J1056" s="20"/>
    </row>
    <row r="1057" spans="2:10" ht="15.75" customHeight="1" x14ac:dyDescent="0.25">
      <c r="B1057" s="13"/>
      <c r="F1057" s="13"/>
      <c r="I1057" s="20"/>
      <c r="J1057" s="20"/>
    </row>
    <row r="1058" spans="2:10" ht="15.75" customHeight="1" x14ac:dyDescent="0.25">
      <c r="B1058" s="13"/>
      <c r="F1058" s="13"/>
      <c r="I1058" s="20"/>
      <c r="J1058" s="20"/>
    </row>
    <row r="1059" spans="2:10" ht="15.75" customHeight="1" x14ac:dyDescent="0.25">
      <c r="B1059" s="13"/>
      <c r="F1059" s="13"/>
      <c r="I1059" s="20"/>
      <c r="J1059" s="20"/>
    </row>
    <row r="1060" spans="2:10" ht="15.75" customHeight="1" x14ac:dyDescent="0.25">
      <c r="B1060" s="13"/>
      <c r="F1060" s="13"/>
      <c r="I1060" s="20"/>
      <c r="J1060" s="20"/>
    </row>
    <row r="1061" spans="2:10" ht="15.75" customHeight="1" x14ac:dyDescent="0.25">
      <c r="B1061" s="13"/>
      <c r="F1061" s="13"/>
      <c r="I1061" s="20"/>
      <c r="J1061" s="20"/>
    </row>
    <row r="1062" spans="2:10" ht="15.75" customHeight="1" x14ac:dyDescent="0.25">
      <c r="B1062" s="13"/>
      <c r="F1062" s="13"/>
      <c r="I1062" s="20"/>
      <c r="J1062" s="20"/>
    </row>
    <row r="1063" spans="2:10" ht="15.75" customHeight="1" x14ac:dyDescent="0.25">
      <c r="B1063" s="13"/>
      <c r="F1063" s="13"/>
      <c r="I1063" s="20"/>
      <c r="J1063" s="20"/>
    </row>
    <row r="1064" spans="2:10" ht="15.75" customHeight="1" x14ac:dyDescent="0.25">
      <c r="B1064" s="13"/>
      <c r="F1064" s="13"/>
      <c r="I1064" s="20"/>
      <c r="J1064" s="20"/>
    </row>
    <row r="1065" spans="2:10" ht="15.75" customHeight="1" x14ac:dyDescent="0.25">
      <c r="B1065" s="13"/>
      <c r="F1065" s="13"/>
      <c r="I1065" s="20"/>
      <c r="J1065" s="20"/>
    </row>
    <row r="1066" spans="2:10" ht="15.75" customHeight="1" x14ac:dyDescent="0.25">
      <c r="B1066" s="13"/>
      <c r="F1066" s="13"/>
      <c r="I1066" s="20"/>
      <c r="J1066" s="20"/>
    </row>
    <row r="1067" spans="2:10" ht="15.75" customHeight="1" x14ac:dyDescent="0.25">
      <c r="B1067" s="13"/>
      <c r="F1067" s="13"/>
      <c r="I1067" s="20"/>
      <c r="J1067" s="20"/>
    </row>
    <row r="1068" spans="2:10" ht="15.75" customHeight="1" x14ac:dyDescent="0.25">
      <c r="B1068" s="13"/>
      <c r="F1068" s="13"/>
      <c r="I1068" s="20"/>
      <c r="J1068" s="20"/>
    </row>
    <row r="1069" spans="2:10" ht="15.75" customHeight="1" x14ac:dyDescent="0.25">
      <c r="B1069" s="13"/>
      <c r="F1069" s="13"/>
      <c r="I1069" s="20"/>
      <c r="J1069" s="20"/>
    </row>
    <row r="1070" spans="2:10" ht="15.75" customHeight="1" x14ac:dyDescent="0.25">
      <c r="B1070" s="13"/>
      <c r="F1070" s="13"/>
      <c r="I1070" s="10"/>
    </row>
    <row r="1071" spans="2:10" ht="15.75" customHeight="1" x14ac:dyDescent="0.25">
      <c r="B1071" s="13"/>
      <c r="F1071" s="13"/>
      <c r="I1071" s="10"/>
    </row>
    <row r="1072" spans="2:10" ht="15.75" customHeight="1" x14ac:dyDescent="0.25">
      <c r="B1072" s="13"/>
      <c r="F1072" s="13"/>
      <c r="I1072" s="10"/>
    </row>
    <row r="1073" spans="2:9" ht="15.75" customHeight="1" x14ac:dyDescent="0.25">
      <c r="B1073" s="13"/>
      <c r="F1073" s="13"/>
      <c r="I1073" s="10"/>
    </row>
    <row r="1074" spans="2:9" ht="15.75" customHeight="1" x14ac:dyDescent="0.25">
      <c r="B1074" s="13"/>
      <c r="F1074" s="13"/>
      <c r="I1074" s="10"/>
    </row>
    <row r="1075" spans="2:9" ht="15.75" customHeight="1" x14ac:dyDescent="0.25">
      <c r="B1075" s="13"/>
      <c r="F1075" s="13"/>
      <c r="I1075" s="10"/>
    </row>
    <row r="1076" spans="2:9" ht="15.75" customHeight="1" x14ac:dyDescent="0.25">
      <c r="B1076" s="13"/>
      <c r="F1076" s="13"/>
      <c r="I1076" s="10"/>
    </row>
    <row r="1077" spans="2:9" ht="15.75" customHeight="1" x14ac:dyDescent="0.25">
      <c r="B1077" s="13"/>
      <c r="F1077" s="13"/>
      <c r="I1077" s="10"/>
    </row>
    <row r="1078" spans="2:9" ht="15.75" customHeight="1" x14ac:dyDescent="0.25">
      <c r="B1078" s="13"/>
      <c r="F1078" s="13"/>
      <c r="I1078" s="10"/>
    </row>
    <row r="1079" spans="2:9" ht="15.75" customHeight="1" x14ac:dyDescent="0.25">
      <c r="B1079" s="13"/>
      <c r="F1079" s="13"/>
      <c r="I1079" s="10"/>
    </row>
    <row r="1080" spans="2:9" ht="15.75" customHeight="1" x14ac:dyDescent="0.25">
      <c r="B1080" s="13"/>
      <c r="F1080" s="13"/>
      <c r="I1080" s="10"/>
    </row>
    <row r="1081" spans="2:9" ht="15.75" customHeight="1" x14ac:dyDescent="0.25">
      <c r="B1081" s="13"/>
      <c r="F1081" s="13"/>
      <c r="I1081" s="10"/>
    </row>
    <row r="1082" spans="2:9" ht="15.75" customHeight="1" x14ac:dyDescent="0.25">
      <c r="B1082" s="13"/>
      <c r="F1082" s="13"/>
      <c r="I1082" s="10"/>
    </row>
    <row r="1083" spans="2:9" ht="15.75" customHeight="1" x14ac:dyDescent="0.25">
      <c r="B1083" s="13"/>
      <c r="F1083" s="13"/>
      <c r="I1083" s="10"/>
    </row>
    <row r="1084" spans="2:9" ht="15.75" customHeight="1" x14ac:dyDescent="0.25">
      <c r="B1084" s="13"/>
      <c r="F1084" s="13"/>
      <c r="I1084" s="10"/>
    </row>
    <row r="1085" spans="2:9" ht="15.75" customHeight="1" x14ac:dyDescent="0.25">
      <c r="B1085" s="13"/>
      <c r="F1085" s="13"/>
      <c r="I1085" s="10"/>
    </row>
    <row r="1086" spans="2:9" ht="15.75" customHeight="1" x14ac:dyDescent="0.25">
      <c r="B1086" s="13"/>
      <c r="F1086" s="13"/>
      <c r="I1086" s="10"/>
    </row>
    <row r="1087" spans="2:9" ht="15.75" customHeight="1" x14ac:dyDescent="0.25">
      <c r="B1087" s="13"/>
      <c r="F1087" s="13"/>
      <c r="I1087" s="10"/>
    </row>
    <row r="1088" spans="2:9" ht="15.75" customHeight="1" x14ac:dyDescent="0.25">
      <c r="B1088" s="13"/>
      <c r="F1088" s="13"/>
      <c r="I1088" s="10"/>
    </row>
    <row r="1089" spans="2:10" ht="15.75" customHeight="1" x14ac:dyDescent="0.25">
      <c r="B1089" s="13"/>
      <c r="F1089" s="13"/>
      <c r="I1089" s="10"/>
    </row>
    <row r="1090" spans="2:10" ht="15.75" customHeight="1" x14ac:dyDescent="0.25">
      <c r="B1090" s="13"/>
      <c r="F1090" s="13"/>
      <c r="I1090" s="10"/>
    </row>
    <row r="1091" spans="2:10" ht="15.75" customHeight="1" x14ac:dyDescent="0.25">
      <c r="B1091" s="13"/>
      <c r="F1091" s="13"/>
      <c r="I1091" s="10"/>
    </row>
    <row r="1092" spans="2:10" ht="15.75" customHeight="1" x14ac:dyDescent="0.25">
      <c r="B1092" s="13"/>
      <c r="F1092" s="13"/>
      <c r="I1092" s="10"/>
    </row>
    <row r="1093" spans="2:10" ht="15.75" customHeight="1" x14ac:dyDescent="0.25">
      <c r="B1093" s="13"/>
      <c r="F1093" s="13"/>
      <c r="I1093" s="10"/>
    </row>
    <row r="1094" spans="2:10" ht="15.75" customHeight="1" x14ac:dyDescent="0.25">
      <c r="B1094" s="13"/>
      <c r="F1094" s="13"/>
      <c r="I1094" s="20"/>
      <c r="J1094" s="20"/>
    </row>
    <row r="1095" spans="2:10" ht="15.75" customHeight="1" x14ac:dyDescent="0.25">
      <c r="B1095" s="13"/>
      <c r="F1095" s="13"/>
      <c r="I1095" s="20"/>
      <c r="J1095" s="20"/>
    </row>
    <row r="1096" spans="2:10" ht="15.75" customHeight="1" x14ac:dyDescent="0.25">
      <c r="B1096" s="13"/>
      <c r="F1096" s="13"/>
      <c r="I1096" s="20"/>
      <c r="J1096" s="20"/>
    </row>
    <row r="1097" spans="2:10" ht="15.75" customHeight="1" x14ac:dyDescent="0.25">
      <c r="B1097" s="13"/>
      <c r="F1097" s="13"/>
      <c r="I1097" s="20"/>
      <c r="J1097" s="20"/>
    </row>
    <row r="1098" spans="2:10" ht="15.75" customHeight="1" x14ac:dyDescent="0.25">
      <c r="B1098" s="13"/>
      <c r="F1098" s="13"/>
      <c r="I1098" s="20"/>
      <c r="J1098" s="20"/>
    </row>
    <row r="1099" spans="2:10" ht="15.75" customHeight="1" x14ac:dyDescent="0.25">
      <c r="B1099" s="13"/>
      <c r="F1099" s="13"/>
      <c r="I1099" s="20"/>
      <c r="J1099" s="20"/>
    </row>
    <row r="1100" spans="2:10" ht="15.75" customHeight="1" x14ac:dyDescent="0.25">
      <c r="B1100" s="13"/>
      <c r="F1100" s="13"/>
      <c r="I1100" s="20"/>
      <c r="J1100" s="20"/>
    </row>
    <row r="1101" spans="2:10" ht="15.75" customHeight="1" x14ac:dyDescent="0.25">
      <c r="B1101" s="13"/>
      <c r="F1101" s="13"/>
      <c r="I1101" s="20"/>
      <c r="J1101" s="20"/>
    </row>
    <row r="1102" spans="2:10" ht="15.75" customHeight="1" x14ac:dyDescent="0.25">
      <c r="B1102" s="13"/>
      <c r="F1102" s="13"/>
      <c r="I1102" s="20"/>
      <c r="J1102" s="20"/>
    </row>
    <row r="1103" spans="2:10" ht="15.75" customHeight="1" x14ac:dyDescent="0.25">
      <c r="B1103" s="13"/>
      <c r="F1103" s="13"/>
      <c r="I1103" s="20"/>
      <c r="J1103" s="20"/>
    </row>
    <row r="1104" spans="2:10" ht="15.75" customHeight="1" x14ac:dyDescent="0.25">
      <c r="B1104" s="13"/>
      <c r="F1104" s="13"/>
      <c r="I1104" s="20"/>
      <c r="J1104" s="20"/>
    </row>
    <row r="1105" spans="2:10" ht="15.75" customHeight="1" x14ac:dyDescent="0.25">
      <c r="B1105" s="13"/>
      <c r="F1105" s="13"/>
      <c r="I1105" s="20"/>
      <c r="J1105" s="20"/>
    </row>
    <row r="1106" spans="2:10" ht="15.75" customHeight="1" x14ac:dyDescent="0.25">
      <c r="B1106" s="13"/>
      <c r="F1106" s="13"/>
      <c r="I1106" s="20"/>
      <c r="J1106" s="20"/>
    </row>
    <row r="1107" spans="2:10" ht="15.75" customHeight="1" x14ac:dyDescent="0.25">
      <c r="B1107" s="13"/>
      <c r="F1107" s="13"/>
      <c r="I1107" s="20"/>
      <c r="J1107" s="20"/>
    </row>
    <row r="1108" spans="2:10" ht="15.75" customHeight="1" x14ac:dyDescent="0.25">
      <c r="B1108" s="13"/>
      <c r="F1108" s="13"/>
      <c r="I1108" s="20"/>
      <c r="J1108" s="20"/>
    </row>
    <row r="1109" spans="2:10" ht="15.75" customHeight="1" x14ac:dyDescent="0.25">
      <c r="B1109" s="13"/>
      <c r="F1109" s="13"/>
      <c r="I1109" s="20"/>
      <c r="J1109" s="20"/>
    </row>
    <row r="1110" spans="2:10" ht="15.75" customHeight="1" x14ac:dyDescent="0.25">
      <c r="B1110" s="13"/>
      <c r="F1110" s="13"/>
      <c r="I1110" s="20"/>
      <c r="J1110" s="20"/>
    </row>
    <row r="1111" spans="2:10" ht="15.75" customHeight="1" x14ac:dyDescent="0.25">
      <c r="B1111" s="13"/>
      <c r="F1111" s="13"/>
      <c r="I1111" s="20"/>
      <c r="J1111" s="20"/>
    </row>
    <row r="1112" spans="2:10" ht="15.75" customHeight="1" x14ac:dyDescent="0.25">
      <c r="B1112" s="13"/>
      <c r="F1112" s="13"/>
      <c r="I1112" s="20"/>
      <c r="J1112" s="20"/>
    </row>
    <row r="1113" spans="2:10" ht="15.75" customHeight="1" x14ac:dyDescent="0.25">
      <c r="B1113" s="13"/>
      <c r="F1113" s="13"/>
      <c r="I1113" s="20"/>
      <c r="J1113" s="20"/>
    </row>
    <row r="1114" spans="2:10" ht="15.75" customHeight="1" x14ac:dyDescent="0.25">
      <c r="B1114" s="13"/>
      <c r="F1114" s="13"/>
      <c r="I1114" s="20"/>
      <c r="J1114" s="20"/>
    </row>
    <row r="1115" spans="2:10" ht="15.75" customHeight="1" x14ac:dyDescent="0.25">
      <c r="B1115" s="13"/>
      <c r="F1115" s="13"/>
      <c r="I1115" s="20"/>
      <c r="J1115" s="20"/>
    </row>
    <row r="1116" spans="2:10" ht="15.75" customHeight="1" x14ac:dyDescent="0.25">
      <c r="B1116" s="13"/>
      <c r="F1116" s="13"/>
      <c r="I1116" s="20"/>
      <c r="J1116" s="20"/>
    </row>
    <row r="1117" spans="2:10" ht="15.75" customHeight="1" x14ac:dyDescent="0.25">
      <c r="B1117" s="13"/>
      <c r="F1117" s="13"/>
      <c r="I1117" s="20"/>
      <c r="J1117" s="20"/>
    </row>
    <row r="1118" spans="2:10" ht="15.75" customHeight="1" x14ac:dyDescent="0.25">
      <c r="B1118" s="13"/>
      <c r="F1118" s="13"/>
      <c r="I1118" s="10"/>
    </row>
    <row r="1119" spans="2:10" ht="15.75" customHeight="1" x14ac:dyDescent="0.25">
      <c r="B1119" s="13"/>
      <c r="F1119" s="13"/>
      <c r="I1119" s="10"/>
    </row>
    <row r="1120" spans="2:10" ht="15.75" customHeight="1" x14ac:dyDescent="0.25">
      <c r="B1120" s="13"/>
      <c r="F1120" s="13"/>
      <c r="I1120" s="10"/>
    </row>
    <row r="1121" spans="2:9" ht="15.75" customHeight="1" x14ac:dyDescent="0.25">
      <c r="B1121" s="13"/>
      <c r="F1121" s="13"/>
      <c r="I1121" s="10"/>
    </row>
    <row r="1122" spans="2:9" ht="15.75" customHeight="1" x14ac:dyDescent="0.25">
      <c r="B1122" s="13"/>
      <c r="F1122" s="13"/>
      <c r="I1122" s="10"/>
    </row>
    <row r="1123" spans="2:9" ht="15.75" customHeight="1" x14ac:dyDescent="0.25">
      <c r="B1123" s="13"/>
      <c r="F1123" s="13"/>
      <c r="I1123" s="10"/>
    </row>
    <row r="1124" spans="2:9" ht="15.75" customHeight="1" x14ac:dyDescent="0.25">
      <c r="B1124" s="13"/>
      <c r="F1124" s="13"/>
      <c r="I1124" s="10"/>
    </row>
    <row r="1125" spans="2:9" ht="15.75" customHeight="1" x14ac:dyDescent="0.25">
      <c r="B1125" s="13"/>
      <c r="F1125" s="13"/>
      <c r="I1125" s="10"/>
    </row>
    <row r="1126" spans="2:9" ht="15.75" customHeight="1" x14ac:dyDescent="0.25">
      <c r="B1126" s="13"/>
      <c r="F1126" s="13"/>
      <c r="I1126" s="10"/>
    </row>
    <row r="1127" spans="2:9" ht="15.75" customHeight="1" x14ac:dyDescent="0.25">
      <c r="B1127" s="13"/>
      <c r="F1127" s="13"/>
      <c r="I1127" s="10"/>
    </row>
    <row r="1128" spans="2:9" ht="15.75" customHeight="1" x14ac:dyDescent="0.25">
      <c r="B1128" s="13"/>
      <c r="F1128" s="13"/>
      <c r="I1128" s="10"/>
    </row>
    <row r="1129" spans="2:9" ht="15.75" customHeight="1" x14ac:dyDescent="0.25">
      <c r="B1129" s="13"/>
      <c r="F1129" s="13"/>
      <c r="I1129" s="10"/>
    </row>
    <row r="1130" spans="2:9" ht="15.75" customHeight="1" x14ac:dyDescent="0.25">
      <c r="B1130" s="13"/>
      <c r="F1130" s="13"/>
      <c r="I1130" s="10"/>
    </row>
    <row r="1131" spans="2:9" ht="15.75" customHeight="1" x14ac:dyDescent="0.25">
      <c r="B1131" s="13"/>
      <c r="F1131" s="13"/>
      <c r="I1131" s="10"/>
    </row>
    <row r="1132" spans="2:9" ht="15.75" customHeight="1" x14ac:dyDescent="0.25">
      <c r="B1132" s="13"/>
      <c r="F1132" s="13"/>
      <c r="I1132" s="10"/>
    </row>
    <row r="1133" spans="2:9" ht="15.75" customHeight="1" x14ac:dyDescent="0.25">
      <c r="B1133" s="13"/>
      <c r="F1133" s="13"/>
      <c r="I1133" s="10"/>
    </row>
    <row r="1134" spans="2:9" ht="15.75" customHeight="1" x14ac:dyDescent="0.25">
      <c r="B1134" s="13"/>
      <c r="F1134" s="13"/>
      <c r="I1134" s="10"/>
    </row>
    <row r="1135" spans="2:9" ht="15.75" customHeight="1" x14ac:dyDescent="0.25">
      <c r="B1135" s="13"/>
      <c r="F1135" s="13"/>
      <c r="I1135" s="10"/>
    </row>
    <row r="1136" spans="2:9" ht="15.75" customHeight="1" x14ac:dyDescent="0.25">
      <c r="B1136" s="13"/>
      <c r="F1136" s="13"/>
      <c r="I1136" s="10"/>
    </row>
    <row r="1137" spans="2:10" ht="15.75" customHeight="1" x14ac:dyDescent="0.25">
      <c r="B1137" s="13"/>
      <c r="F1137" s="13"/>
      <c r="I1137" s="10"/>
    </row>
    <row r="1138" spans="2:10" ht="15.75" customHeight="1" x14ac:dyDescent="0.25">
      <c r="B1138" s="13"/>
      <c r="F1138" s="13"/>
      <c r="I1138" s="10"/>
    </row>
    <row r="1139" spans="2:10" ht="15.75" customHeight="1" x14ac:dyDescent="0.25">
      <c r="B1139" s="13"/>
      <c r="F1139" s="13"/>
      <c r="I1139" s="10"/>
    </row>
    <row r="1140" spans="2:10" ht="15.75" customHeight="1" x14ac:dyDescent="0.25">
      <c r="B1140" s="13"/>
      <c r="F1140" s="13"/>
      <c r="I1140" s="10"/>
    </row>
    <row r="1141" spans="2:10" ht="15.75" customHeight="1" x14ac:dyDescent="0.25">
      <c r="B1141" s="13"/>
      <c r="F1141" s="13"/>
      <c r="I1141" s="10"/>
    </row>
    <row r="1142" spans="2:10" ht="15.75" customHeight="1" x14ac:dyDescent="0.25">
      <c r="B1142" s="13"/>
      <c r="F1142" s="13"/>
      <c r="I1142" s="20"/>
      <c r="J1142" s="20"/>
    </row>
    <row r="1143" spans="2:10" ht="15.75" customHeight="1" x14ac:dyDescent="0.25">
      <c r="B1143" s="13"/>
      <c r="F1143" s="13"/>
      <c r="I1143" s="20"/>
      <c r="J1143" s="20"/>
    </row>
    <row r="1144" spans="2:10" ht="15.75" customHeight="1" x14ac:dyDescent="0.25">
      <c r="B1144" s="13"/>
      <c r="F1144" s="13"/>
      <c r="I1144" s="20"/>
      <c r="J1144" s="20"/>
    </row>
    <row r="1145" spans="2:10" ht="15.75" customHeight="1" x14ac:dyDescent="0.25">
      <c r="B1145" s="13"/>
      <c r="F1145" s="13"/>
      <c r="I1145" s="20"/>
      <c r="J1145" s="20"/>
    </row>
    <row r="1146" spans="2:10" ht="15.75" customHeight="1" x14ac:dyDescent="0.25">
      <c r="B1146" s="13"/>
      <c r="F1146" s="13"/>
      <c r="I1146" s="20"/>
      <c r="J1146" s="20"/>
    </row>
    <row r="1147" spans="2:10" ht="15.75" customHeight="1" x14ac:dyDescent="0.25">
      <c r="B1147" s="13"/>
      <c r="F1147" s="13"/>
      <c r="I1147" s="20"/>
      <c r="J1147" s="20"/>
    </row>
    <row r="1148" spans="2:10" ht="15.75" customHeight="1" x14ac:dyDescent="0.25">
      <c r="B1148" s="13"/>
      <c r="F1148" s="13"/>
      <c r="I1148" s="20"/>
      <c r="J1148" s="20"/>
    </row>
    <row r="1149" spans="2:10" ht="15.75" customHeight="1" x14ac:dyDescent="0.25">
      <c r="B1149" s="13"/>
      <c r="F1149" s="13"/>
      <c r="I1149" s="20"/>
      <c r="J1149" s="20"/>
    </row>
    <row r="1150" spans="2:10" ht="15.75" customHeight="1" x14ac:dyDescent="0.25">
      <c r="B1150" s="13"/>
      <c r="F1150" s="13"/>
      <c r="I1150" s="20"/>
      <c r="J1150" s="20"/>
    </row>
    <row r="1151" spans="2:10" ht="15.75" customHeight="1" x14ac:dyDescent="0.25">
      <c r="B1151" s="13"/>
      <c r="F1151" s="13"/>
      <c r="I1151" s="20"/>
      <c r="J1151" s="20"/>
    </row>
    <row r="1152" spans="2:10" ht="15.75" customHeight="1" x14ac:dyDescent="0.25">
      <c r="B1152" s="13"/>
      <c r="F1152" s="13"/>
      <c r="I1152" s="20"/>
      <c r="J1152" s="20"/>
    </row>
    <row r="1153" spans="1:10" ht="15.75" customHeight="1" x14ac:dyDescent="0.25">
      <c r="B1153" s="13"/>
      <c r="F1153" s="13"/>
      <c r="I1153" s="20"/>
      <c r="J1153" s="20"/>
    </row>
    <row r="1154" spans="1:10" ht="15.75" customHeight="1" x14ac:dyDescent="0.25">
      <c r="B1154" s="13"/>
      <c r="F1154" s="13"/>
      <c r="I1154" s="20"/>
      <c r="J1154" s="20"/>
    </row>
    <row r="1155" spans="1:10" ht="15.75" customHeight="1" x14ac:dyDescent="0.25">
      <c r="B1155" s="13"/>
      <c r="F1155" s="13"/>
      <c r="I1155" s="20"/>
      <c r="J1155" s="20"/>
    </row>
    <row r="1156" spans="1:10" ht="15.75" customHeight="1" x14ac:dyDescent="0.25">
      <c r="B1156" s="13"/>
      <c r="F1156" s="13"/>
      <c r="I1156" s="20"/>
      <c r="J1156" s="20"/>
    </row>
    <row r="1157" spans="1:10" ht="15.75" customHeight="1" x14ac:dyDescent="0.25">
      <c r="B1157" s="13"/>
      <c r="F1157" s="13"/>
      <c r="I1157" s="20"/>
      <c r="J1157" s="20"/>
    </row>
    <row r="1158" spans="1:10" ht="15.75" customHeight="1" x14ac:dyDescent="0.25">
      <c r="B1158" s="13"/>
      <c r="F1158" s="13"/>
      <c r="I1158" s="20"/>
      <c r="J1158" s="20"/>
    </row>
    <row r="1159" spans="1:10" ht="15.75" customHeight="1" x14ac:dyDescent="0.25">
      <c r="B1159" s="13"/>
      <c r="F1159" s="13"/>
      <c r="I1159" s="20"/>
      <c r="J1159" s="20"/>
    </row>
    <row r="1160" spans="1:10" ht="15.75" customHeight="1" x14ac:dyDescent="0.25">
      <c r="B1160" s="13"/>
      <c r="F1160" s="13"/>
      <c r="I1160" s="20"/>
      <c r="J1160" s="20"/>
    </row>
    <row r="1161" spans="1:10" ht="15.75" customHeight="1" x14ac:dyDescent="0.25">
      <c r="B1161" s="13"/>
      <c r="F1161" s="13"/>
      <c r="I1161" s="20"/>
      <c r="J1161" s="20"/>
    </row>
    <row r="1162" spans="1:10" ht="15.75" customHeight="1" x14ac:dyDescent="0.25">
      <c r="B1162" s="13"/>
      <c r="F1162" s="13"/>
      <c r="I1162" s="20"/>
      <c r="J1162" s="20"/>
    </row>
    <row r="1163" spans="1:10" ht="15.75" customHeight="1" x14ac:dyDescent="0.25">
      <c r="B1163" s="13"/>
      <c r="F1163" s="13"/>
      <c r="I1163" s="20"/>
      <c r="J1163" s="20"/>
    </row>
    <row r="1164" spans="1:10" ht="15.75" customHeight="1" x14ac:dyDescent="0.25">
      <c r="A1164" s="11" t="s">
        <v>115</v>
      </c>
      <c r="B1164" s="13"/>
      <c r="F1164" s="13"/>
      <c r="I1164" s="20"/>
      <c r="J1164" s="20"/>
    </row>
    <row r="1165" spans="1:10" ht="15.75" customHeight="1" x14ac:dyDescent="0.25">
      <c r="B1165" s="13"/>
      <c r="F1165" s="13"/>
      <c r="I1165" s="20"/>
      <c r="J1165" s="20"/>
    </row>
    <row r="1166" spans="1:10" ht="15.75" customHeight="1" x14ac:dyDescent="0.25">
      <c r="B1166" s="13"/>
      <c r="F1166" s="13"/>
      <c r="I1166" s="10"/>
    </row>
    <row r="1167" spans="1:10" ht="15.75" customHeight="1" x14ac:dyDescent="0.25">
      <c r="B1167" s="13"/>
      <c r="F1167" s="13"/>
      <c r="I1167" s="10"/>
    </row>
    <row r="1168" spans="1:10" ht="15.75" customHeight="1" x14ac:dyDescent="0.25">
      <c r="B1168" s="13"/>
      <c r="F1168" s="13"/>
      <c r="I1168" s="10"/>
    </row>
    <row r="1169" spans="2:9" ht="15.75" customHeight="1" x14ac:dyDescent="0.25">
      <c r="B1169" s="13"/>
      <c r="F1169" s="13"/>
      <c r="I1169" s="10"/>
    </row>
    <row r="1170" spans="2:9" ht="15.75" customHeight="1" x14ac:dyDescent="0.25">
      <c r="B1170" s="13"/>
      <c r="F1170" s="13"/>
      <c r="I1170" s="10"/>
    </row>
    <row r="1171" spans="2:9" ht="15.75" customHeight="1" x14ac:dyDescent="0.25">
      <c r="B1171" s="13"/>
      <c r="F1171" s="13"/>
      <c r="I1171" s="10"/>
    </row>
    <row r="1172" spans="2:9" ht="15.75" customHeight="1" x14ac:dyDescent="0.25">
      <c r="B1172" s="13"/>
      <c r="F1172" s="13"/>
      <c r="I1172" s="10"/>
    </row>
    <row r="1173" spans="2:9" ht="15.75" customHeight="1" x14ac:dyDescent="0.25">
      <c r="B1173" s="13"/>
      <c r="F1173" s="13"/>
      <c r="I1173" s="10"/>
    </row>
    <row r="1174" spans="2:9" ht="15.75" customHeight="1" x14ac:dyDescent="0.25">
      <c r="B1174" s="13"/>
      <c r="F1174" s="13"/>
      <c r="I1174" s="10"/>
    </row>
    <row r="1175" spans="2:9" ht="15.75" customHeight="1" x14ac:dyDescent="0.25">
      <c r="B1175" s="13"/>
      <c r="F1175" s="13"/>
      <c r="I1175" s="10"/>
    </row>
    <row r="1176" spans="2:9" ht="15.75" customHeight="1" x14ac:dyDescent="0.25">
      <c r="B1176" s="13"/>
      <c r="F1176" s="13"/>
      <c r="I1176" s="10"/>
    </row>
    <row r="1177" spans="2:9" ht="15.75" customHeight="1" x14ac:dyDescent="0.25">
      <c r="B1177" s="13"/>
      <c r="F1177" s="13"/>
      <c r="I1177" s="10"/>
    </row>
    <row r="1178" spans="2:9" ht="15.75" customHeight="1" x14ac:dyDescent="0.25">
      <c r="B1178" s="13"/>
      <c r="F1178" s="13"/>
      <c r="I1178" s="10"/>
    </row>
    <row r="1179" spans="2:9" ht="15.75" customHeight="1" x14ac:dyDescent="0.25">
      <c r="B1179" s="13"/>
      <c r="F1179" s="13"/>
      <c r="I1179" s="10"/>
    </row>
    <row r="1180" spans="2:9" ht="15.75" customHeight="1" x14ac:dyDescent="0.25">
      <c r="B1180" s="13"/>
      <c r="F1180" s="13"/>
      <c r="I1180" s="10"/>
    </row>
    <row r="1181" spans="2:9" ht="15.75" customHeight="1" x14ac:dyDescent="0.25">
      <c r="B1181" s="13"/>
      <c r="F1181" s="13"/>
      <c r="I1181" s="10"/>
    </row>
    <row r="1182" spans="2:9" ht="15.75" customHeight="1" x14ac:dyDescent="0.25">
      <c r="B1182" s="13"/>
      <c r="F1182" s="13"/>
      <c r="I1182" s="10"/>
    </row>
    <row r="1183" spans="2:9" ht="15.75" customHeight="1" x14ac:dyDescent="0.25">
      <c r="B1183" s="13"/>
      <c r="F1183" s="13"/>
      <c r="I1183" s="10"/>
    </row>
    <row r="1184" spans="2:9" ht="15.75" customHeight="1" x14ac:dyDescent="0.25">
      <c r="B1184" s="13"/>
      <c r="F1184" s="13"/>
      <c r="I1184" s="10"/>
    </row>
    <row r="1185" spans="2:10" ht="15.75" customHeight="1" x14ac:dyDescent="0.25">
      <c r="B1185" s="13"/>
      <c r="F1185" s="13"/>
      <c r="I1185" s="10"/>
    </row>
    <row r="1186" spans="2:10" ht="15.75" customHeight="1" x14ac:dyDescent="0.25">
      <c r="B1186" s="13"/>
      <c r="F1186" s="13"/>
      <c r="I1186" s="10"/>
    </row>
    <row r="1187" spans="2:10" ht="15.75" customHeight="1" x14ac:dyDescent="0.25">
      <c r="B1187" s="13"/>
      <c r="F1187" s="13"/>
      <c r="I1187" s="10"/>
    </row>
    <row r="1188" spans="2:10" ht="15.75" customHeight="1" x14ac:dyDescent="0.25">
      <c r="B1188" s="13"/>
      <c r="F1188" s="13"/>
      <c r="I1188" s="10"/>
    </row>
    <row r="1189" spans="2:10" ht="15.75" customHeight="1" x14ac:dyDescent="0.25">
      <c r="B1189" s="13"/>
      <c r="F1189" s="13"/>
      <c r="I1189" s="10"/>
    </row>
    <row r="1190" spans="2:10" ht="15.75" customHeight="1" x14ac:dyDescent="0.25">
      <c r="B1190" s="13"/>
      <c r="F1190" s="13"/>
      <c r="I1190" s="20"/>
      <c r="J1190" s="20"/>
    </row>
    <row r="1191" spans="2:10" ht="15.75" customHeight="1" x14ac:dyDescent="0.25">
      <c r="B1191" s="13"/>
      <c r="F1191" s="13"/>
      <c r="I1191" s="20"/>
      <c r="J1191" s="20"/>
    </row>
    <row r="1192" spans="2:10" ht="15.75" customHeight="1" x14ac:dyDescent="0.25">
      <c r="B1192" s="13"/>
      <c r="F1192" s="13"/>
      <c r="I1192" s="20"/>
      <c r="J1192" s="20"/>
    </row>
    <row r="1193" spans="2:10" ht="15.75" customHeight="1" x14ac:dyDescent="0.25">
      <c r="B1193" s="13"/>
      <c r="F1193" s="13"/>
      <c r="I1193" s="20"/>
      <c r="J1193" s="20"/>
    </row>
    <row r="1194" spans="2:10" ht="15.75" customHeight="1" x14ac:dyDescent="0.25">
      <c r="B1194" s="13"/>
      <c r="F1194" s="13"/>
      <c r="I1194" s="20"/>
      <c r="J1194" s="20"/>
    </row>
    <row r="1195" spans="2:10" ht="15.75" customHeight="1" x14ac:dyDescent="0.25">
      <c r="B1195" s="13"/>
      <c r="F1195" s="13"/>
      <c r="I1195" s="20"/>
      <c r="J1195" s="20"/>
    </row>
    <row r="1196" spans="2:10" ht="15.75" customHeight="1" x14ac:dyDescent="0.25">
      <c r="B1196" s="13"/>
      <c r="F1196" s="13"/>
      <c r="I1196" s="20"/>
      <c r="J1196" s="20"/>
    </row>
    <row r="1197" spans="2:10" ht="15.75" customHeight="1" x14ac:dyDescent="0.25">
      <c r="B1197" s="13"/>
      <c r="F1197" s="13"/>
      <c r="I1197" s="20"/>
      <c r="J1197" s="20"/>
    </row>
    <row r="1198" spans="2:10" ht="15.75" customHeight="1" x14ac:dyDescent="0.25">
      <c r="B1198" s="13"/>
      <c r="F1198" s="13"/>
      <c r="I1198" s="20"/>
      <c r="J1198" s="20"/>
    </row>
    <row r="1199" spans="2:10" ht="15.75" customHeight="1" x14ac:dyDescent="0.25">
      <c r="B1199" s="13"/>
      <c r="F1199" s="13"/>
      <c r="I1199" s="20"/>
      <c r="J1199" s="20"/>
    </row>
    <row r="1200" spans="2:10" ht="15.75" customHeight="1" x14ac:dyDescent="0.25">
      <c r="B1200" s="13"/>
      <c r="F1200" s="13"/>
      <c r="I1200" s="20"/>
      <c r="J1200" s="20"/>
    </row>
    <row r="1201" spans="2:10" ht="15.75" customHeight="1" x14ac:dyDescent="0.25">
      <c r="B1201" s="13"/>
      <c r="F1201" s="13"/>
      <c r="I1201" s="20"/>
      <c r="J1201" s="20"/>
    </row>
    <row r="1202" spans="2:10" ht="15.75" customHeight="1" x14ac:dyDescent="0.25">
      <c r="B1202" s="13"/>
      <c r="F1202" s="13"/>
      <c r="I1202" s="20"/>
      <c r="J1202" s="20"/>
    </row>
    <row r="1203" spans="2:10" ht="15.75" customHeight="1" x14ac:dyDescent="0.25">
      <c r="B1203" s="13"/>
      <c r="F1203" s="13"/>
      <c r="I1203" s="20"/>
      <c r="J1203" s="20"/>
    </row>
    <row r="1204" spans="2:10" ht="15.75" customHeight="1" x14ac:dyDescent="0.25">
      <c r="B1204" s="13"/>
      <c r="F1204" s="13"/>
      <c r="I1204" s="20"/>
      <c r="J1204" s="20"/>
    </row>
    <row r="1205" spans="2:10" ht="15.75" customHeight="1" x14ac:dyDescent="0.25">
      <c r="B1205" s="13"/>
      <c r="F1205" s="13"/>
      <c r="I1205" s="20"/>
      <c r="J1205" s="20"/>
    </row>
    <row r="1206" spans="2:10" ht="15.75" customHeight="1" x14ac:dyDescent="0.25">
      <c r="B1206" s="13"/>
      <c r="F1206" s="13"/>
      <c r="I1206" s="20"/>
      <c r="J1206" s="20"/>
    </row>
    <row r="1207" spans="2:10" ht="15.75" customHeight="1" x14ac:dyDescent="0.25">
      <c r="B1207" s="13"/>
      <c r="F1207" s="13"/>
      <c r="I1207" s="20"/>
      <c r="J1207" s="20"/>
    </row>
    <row r="1208" spans="2:10" ht="15.75" customHeight="1" x14ac:dyDescent="0.25">
      <c r="B1208" s="13"/>
      <c r="F1208" s="13"/>
      <c r="I1208" s="20"/>
      <c r="J1208" s="20"/>
    </row>
    <row r="1209" spans="2:10" ht="15.75" customHeight="1" x14ac:dyDescent="0.25">
      <c r="B1209" s="13"/>
      <c r="F1209" s="13"/>
      <c r="I1209" s="20"/>
      <c r="J1209" s="20"/>
    </row>
    <row r="1210" spans="2:10" ht="15.75" customHeight="1" x14ac:dyDescent="0.25">
      <c r="B1210" s="13"/>
      <c r="F1210" s="13"/>
      <c r="I1210" s="20"/>
      <c r="J1210" s="20"/>
    </row>
    <row r="1211" spans="2:10" ht="15.75" customHeight="1" x14ac:dyDescent="0.25">
      <c r="B1211" s="13"/>
      <c r="F1211" s="13"/>
      <c r="I1211" s="20"/>
      <c r="J1211" s="20"/>
    </row>
    <row r="1212" spans="2:10" ht="15.75" customHeight="1" x14ac:dyDescent="0.25">
      <c r="B1212" s="13"/>
      <c r="F1212" s="13"/>
      <c r="I1212" s="20"/>
      <c r="J1212" s="20"/>
    </row>
    <row r="1213" spans="2:10" ht="15.75" customHeight="1" x14ac:dyDescent="0.25">
      <c r="B1213" s="13"/>
      <c r="F1213" s="13"/>
      <c r="I1213" s="20"/>
      <c r="J1213" s="20"/>
    </row>
    <row r="1214" spans="2:10" ht="15.75" customHeight="1" x14ac:dyDescent="0.25">
      <c r="B1214" s="13"/>
      <c r="F1214" s="13"/>
      <c r="I1214" s="10"/>
    </row>
    <row r="1215" spans="2:10" ht="15.75" customHeight="1" x14ac:dyDescent="0.25">
      <c r="B1215" s="13"/>
      <c r="F1215" s="13"/>
      <c r="I1215" s="10"/>
    </row>
    <row r="1216" spans="2:10" ht="15.75" customHeight="1" x14ac:dyDescent="0.25">
      <c r="B1216" s="13"/>
      <c r="F1216" s="13"/>
      <c r="I1216" s="10"/>
    </row>
    <row r="1217" spans="2:9" ht="15.75" customHeight="1" x14ac:dyDescent="0.25">
      <c r="B1217" s="13"/>
      <c r="F1217" s="13"/>
      <c r="I1217" s="10"/>
    </row>
    <row r="1218" spans="2:9" ht="15.75" customHeight="1" x14ac:dyDescent="0.25">
      <c r="B1218" s="13"/>
      <c r="F1218" s="13"/>
      <c r="I1218" s="10"/>
    </row>
    <row r="1219" spans="2:9" ht="15.75" customHeight="1" x14ac:dyDescent="0.25">
      <c r="B1219" s="13"/>
      <c r="F1219" s="13"/>
      <c r="I1219" s="10"/>
    </row>
    <row r="1220" spans="2:9" ht="15.75" customHeight="1" x14ac:dyDescent="0.25">
      <c r="B1220" s="13"/>
      <c r="F1220" s="13"/>
      <c r="I1220" s="10"/>
    </row>
    <row r="1221" spans="2:9" ht="15.75" customHeight="1" x14ac:dyDescent="0.25">
      <c r="B1221" s="13"/>
      <c r="F1221" s="13"/>
      <c r="I1221" s="10"/>
    </row>
    <row r="1222" spans="2:9" ht="15.75" customHeight="1" x14ac:dyDescent="0.25">
      <c r="B1222" s="13"/>
      <c r="F1222" s="13"/>
      <c r="I1222" s="10"/>
    </row>
    <row r="1223" spans="2:9" ht="15.75" customHeight="1" x14ac:dyDescent="0.25">
      <c r="B1223" s="13"/>
      <c r="F1223" s="13"/>
      <c r="I1223" s="10"/>
    </row>
    <row r="1224" spans="2:9" ht="15.75" customHeight="1" x14ac:dyDescent="0.25">
      <c r="B1224" s="13"/>
      <c r="F1224" s="13"/>
      <c r="I1224" s="10"/>
    </row>
    <row r="1225" spans="2:9" ht="15.75" customHeight="1" x14ac:dyDescent="0.25">
      <c r="B1225" s="13"/>
      <c r="F1225" s="13"/>
      <c r="I1225" s="10"/>
    </row>
    <row r="1226" spans="2:9" ht="15.75" customHeight="1" x14ac:dyDescent="0.25">
      <c r="B1226" s="13"/>
      <c r="F1226" s="13"/>
      <c r="I1226" s="10"/>
    </row>
    <row r="1227" spans="2:9" ht="15.75" customHeight="1" x14ac:dyDescent="0.25">
      <c r="B1227" s="13"/>
      <c r="F1227" s="13"/>
      <c r="I1227" s="10"/>
    </row>
    <row r="1228" spans="2:9" ht="15.75" customHeight="1" x14ac:dyDescent="0.25">
      <c r="B1228" s="13"/>
      <c r="F1228" s="13"/>
      <c r="I1228" s="10"/>
    </row>
    <row r="1229" spans="2:9" ht="15.75" customHeight="1" x14ac:dyDescent="0.25">
      <c r="B1229" s="13"/>
      <c r="F1229" s="13"/>
      <c r="I1229" s="10"/>
    </row>
    <row r="1230" spans="2:9" ht="15.75" customHeight="1" x14ac:dyDescent="0.25">
      <c r="B1230" s="13"/>
      <c r="F1230" s="13"/>
      <c r="I1230" s="10"/>
    </row>
    <row r="1231" spans="2:9" ht="15.75" customHeight="1" x14ac:dyDescent="0.25">
      <c r="B1231" s="13"/>
      <c r="F1231" s="13"/>
      <c r="I1231" s="10"/>
    </row>
    <row r="1232" spans="2:9" ht="15.75" customHeight="1" x14ac:dyDescent="0.25">
      <c r="B1232" s="13"/>
      <c r="F1232" s="13"/>
      <c r="I1232" s="10"/>
    </row>
    <row r="1233" spans="2:10" ht="15.75" customHeight="1" x14ac:dyDescent="0.25">
      <c r="B1233" s="13"/>
      <c r="F1233" s="13"/>
      <c r="I1233" s="10"/>
    </row>
    <row r="1234" spans="2:10" ht="15.75" customHeight="1" x14ac:dyDescent="0.25">
      <c r="B1234" s="13"/>
      <c r="F1234" s="13"/>
      <c r="I1234" s="10"/>
    </row>
    <row r="1235" spans="2:10" ht="15.75" customHeight="1" x14ac:dyDescent="0.25">
      <c r="B1235" s="13"/>
      <c r="F1235" s="13"/>
      <c r="I1235" s="10"/>
    </row>
    <row r="1236" spans="2:10" ht="15.75" customHeight="1" x14ac:dyDescent="0.25">
      <c r="B1236" s="13"/>
      <c r="F1236" s="13"/>
      <c r="I1236" s="10"/>
    </row>
    <row r="1237" spans="2:10" ht="15.75" customHeight="1" x14ac:dyDescent="0.25">
      <c r="B1237" s="13"/>
      <c r="F1237" s="13"/>
      <c r="I1237" s="10"/>
    </row>
    <row r="1238" spans="2:10" ht="15.75" customHeight="1" x14ac:dyDescent="0.25">
      <c r="B1238" s="13"/>
      <c r="F1238" s="13"/>
      <c r="I1238" s="20"/>
      <c r="J1238" s="20"/>
    </row>
    <row r="1239" spans="2:10" ht="15.75" customHeight="1" x14ac:dyDescent="0.25">
      <c r="B1239" s="13"/>
      <c r="F1239" s="13"/>
      <c r="I1239" s="20"/>
      <c r="J1239" s="20"/>
    </row>
    <row r="1240" spans="2:10" ht="15.75" customHeight="1" x14ac:dyDescent="0.25">
      <c r="B1240" s="13"/>
      <c r="F1240" s="13"/>
      <c r="I1240" s="20"/>
      <c r="J1240" s="20"/>
    </row>
    <row r="1241" spans="2:10" ht="15.75" customHeight="1" x14ac:dyDescent="0.25">
      <c r="B1241" s="13"/>
      <c r="F1241" s="13"/>
      <c r="I1241" s="20"/>
      <c r="J1241" s="20"/>
    </row>
    <row r="1242" spans="2:10" ht="15.75" customHeight="1" x14ac:dyDescent="0.25">
      <c r="B1242" s="13"/>
      <c r="F1242" s="13"/>
      <c r="I1242" s="20"/>
      <c r="J1242" s="20"/>
    </row>
    <row r="1243" spans="2:10" ht="15.75" customHeight="1" x14ac:dyDescent="0.25">
      <c r="B1243" s="13"/>
      <c r="F1243" s="13"/>
      <c r="I1243" s="20"/>
      <c r="J1243" s="20"/>
    </row>
    <row r="1244" spans="2:10" ht="15.75" customHeight="1" x14ac:dyDescent="0.25">
      <c r="B1244" s="13"/>
      <c r="F1244" s="13"/>
      <c r="I1244" s="20"/>
      <c r="J1244" s="20"/>
    </row>
    <row r="1245" spans="2:10" ht="15.75" customHeight="1" x14ac:dyDescent="0.25">
      <c r="B1245" s="13"/>
      <c r="F1245" s="13"/>
      <c r="I1245" s="20"/>
      <c r="J1245" s="20"/>
    </row>
    <row r="1246" spans="2:10" ht="15.75" customHeight="1" x14ac:dyDescent="0.25">
      <c r="B1246" s="13"/>
      <c r="F1246" s="13"/>
      <c r="I1246" s="20"/>
      <c r="J1246" s="20"/>
    </row>
    <row r="1247" spans="2:10" ht="15.75" customHeight="1" x14ac:dyDescent="0.25">
      <c r="B1247" s="13"/>
      <c r="F1247" s="13"/>
      <c r="I1247" s="20"/>
      <c r="J1247" s="20"/>
    </row>
    <row r="1248" spans="2:10" ht="15.75" customHeight="1" x14ac:dyDescent="0.25">
      <c r="B1248" s="13"/>
      <c r="F1248" s="13"/>
      <c r="I1248" s="20"/>
      <c r="J1248" s="20"/>
    </row>
    <row r="1249" spans="2:10" ht="15.75" customHeight="1" x14ac:dyDescent="0.25">
      <c r="B1249" s="13"/>
      <c r="F1249" s="13"/>
      <c r="I1249" s="20"/>
      <c r="J1249" s="20"/>
    </row>
    <row r="1250" spans="2:10" ht="15.75" customHeight="1" x14ac:dyDescent="0.25">
      <c r="B1250" s="13"/>
      <c r="F1250" s="13"/>
      <c r="I1250" s="20"/>
      <c r="J1250" s="20"/>
    </row>
    <row r="1251" spans="2:10" ht="15.75" customHeight="1" x14ac:dyDescent="0.25">
      <c r="B1251" s="13"/>
      <c r="F1251" s="13"/>
      <c r="I1251" s="20"/>
      <c r="J1251" s="20"/>
    </row>
    <row r="1252" spans="2:10" ht="15.75" customHeight="1" x14ac:dyDescent="0.25">
      <c r="B1252" s="13"/>
      <c r="F1252" s="13"/>
      <c r="I1252" s="20"/>
      <c r="J1252" s="20"/>
    </row>
    <row r="1253" spans="2:10" ht="15.75" customHeight="1" x14ac:dyDescent="0.25">
      <c r="B1253" s="13"/>
      <c r="F1253" s="13"/>
      <c r="I1253" s="20"/>
      <c r="J1253" s="20"/>
    </row>
    <row r="1254" spans="2:10" ht="15.75" customHeight="1" x14ac:dyDescent="0.25">
      <c r="B1254" s="13"/>
      <c r="F1254" s="13"/>
      <c r="I1254" s="20"/>
      <c r="J1254" s="20"/>
    </row>
    <row r="1255" spans="2:10" ht="15.75" customHeight="1" x14ac:dyDescent="0.25">
      <c r="B1255" s="13"/>
      <c r="F1255" s="13"/>
      <c r="I1255" s="20"/>
      <c r="J1255" s="20"/>
    </row>
    <row r="1256" spans="2:10" ht="15.75" customHeight="1" x14ac:dyDescent="0.25">
      <c r="B1256" s="13"/>
      <c r="F1256" s="13"/>
      <c r="I1256" s="20"/>
      <c r="J1256" s="20"/>
    </row>
    <row r="1257" spans="2:10" ht="15.75" customHeight="1" x14ac:dyDescent="0.25">
      <c r="B1257" s="13"/>
      <c r="F1257" s="13"/>
      <c r="I1257" s="20"/>
      <c r="J1257" s="20"/>
    </row>
    <row r="1258" spans="2:10" ht="15.75" customHeight="1" x14ac:dyDescent="0.25">
      <c r="B1258" s="13"/>
      <c r="F1258" s="13"/>
      <c r="I1258" s="20"/>
      <c r="J1258" s="20"/>
    </row>
    <row r="1259" spans="2:10" ht="15.75" customHeight="1" x14ac:dyDescent="0.25">
      <c r="B1259" s="13"/>
      <c r="F1259" s="13"/>
      <c r="I1259" s="20"/>
      <c r="J1259" s="20"/>
    </row>
    <row r="1260" spans="2:10" ht="15.75" customHeight="1" x14ac:dyDescent="0.25">
      <c r="B1260" s="13"/>
      <c r="F1260" s="13"/>
      <c r="I1260" s="20"/>
      <c r="J1260" s="20"/>
    </row>
    <row r="1261" spans="2:10" ht="15.75" customHeight="1" x14ac:dyDescent="0.25">
      <c r="B1261" s="13"/>
      <c r="F1261" s="13"/>
      <c r="I1261" s="20"/>
      <c r="J1261" s="20"/>
    </row>
    <row r="1262" spans="2:10" ht="15.75" customHeight="1" x14ac:dyDescent="0.25">
      <c r="B1262" s="13"/>
      <c r="F1262" s="13"/>
      <c r="I1262" s="10"/>
    </row>
    <row r="1263" spans="2:10" ht="15.75" customHeight="1" x14ac:dyDescent="0.25">
      <c r="B1263" s="13"/>
      <c r="F1263" s="13"/>
      <c r="I1263" s="10"/>
    </row>
    <row r="1264" spans="2:10" ht="15.75" customHeight="1" x14ac:dyDescent="0.25">
      <c r="B1264" s="13"/>
      <c r="F1264" s="13"/>
      <c r="I1264" s="10"/>
    </row>
    <row r="1265" spans="2:9" ht="15.75" customHeight="1" x14ac:dyDescent="0.25">
      <c r="B1265" s="13"/>
      <c r="F1265" s="13"/>
      <c r="I1265" s="10"/>
    </row>
    <row r="1266" spans="2:9" ht="15.75" customHeight="1" x14ac:dyDescent="0.25">
      <c r="B1266" s="13"/>
      <c r="F1266" s="13"/>
      <c r="I1266" s="10"/>
    </row>
    <row r="1267" spans="2:9" ht="15.75" customHeight="1" x14ac:dyDescent="0.25">
      <c r="B1267" s="13"/>
      <c r="F1267" s="13"/>
      <c r="I1267" s="10"/>
    </row>
    <row r="1268" spans="2:9" ht="15.75" customHeight="1" x14ac:dyDescent="0.25">
      <c r="B1268" s="13"/>
      <c r="F1268" s="13"/>
      <c r="I1268" s="10"/>
    </row>
    <row r="1269" spans="2:9" ht="15.75" customHeight="1" x14ac:dyDescent="0.25">
      <c r="B1269" s="13"/>
      <c r="F1269" s="13"/>
      <c r="I1269" s="10"/>
    </row>
    <row r="1270" spans="2:9" ht="15.75" customHeight="1" x14ac:dyDescent="0.25">
      <c r="B1270" s="13"/>
      <c r="F1270" s="13"/>
      <c r="I1270" s="10"/>
    </row>
    <row r="1271" spans="2:9" ht="15.75" customHeight="1" x14ac:dyDescent="0.25">
      <c r="B1271" s="13"/>
      <c r="F1271" s="13"/>
      <c r="I1271" s="10"/>
    </row>
    <row r="1272" spans="2:9" ht="15.75" customHeight="1" x14ac:dyDescent="0.25">
      <c r="B1272" s="13"/>
      <c r="F1272" s="13"/>
      <c r="I1272" s="10"/>
    </row>
    <row r="1273" spans="2:9" ht="15.75" customHeight="1" x14ac:dyDescent="0.25">
      <c r="B1273" s="13"/>
      <c r="F1273" s="13"/>
      <c r="I1273" s="10"/>
    </row>
    <row r="1274" spans="2:9" ht="15.75" customHeight="1" x14ac:dyDescent="0.25">
      <c r="B1274" s="13"/>
      <c r="F1274" s="13"/>
      <c r="I1274" s="10"/>
    </row>
    <row r="1275" spans="2:9" ht="15.75" customHeight="1" x14ac:dyDescent="0.25">
      <c r="B1275" s="13"/>
      <c r="F1275" s="13"/>
      <c r="I1275" s="10"/>
    </row>
    <row r="1276" spans="2:9" ht="15.75" customHeight="1" x14ac:dyDescent="0.25">
      <c r="B1276" s="13"/>
      <c r="F1276" s="13"/>
      <c r="I1276" s="10"/>
    </row>
    <row r="1277" spans="2:9" ht="15.75" customHeight="1" x14ac:dyDescent="0.25">
      <c r="B1277" s="13"/>
      <c r="F1277" s="13"/>
      <c r="I1277" s="10"/>
    </row>
    <row r="1278" spans="2:9" ht="15.75" customHeight="1" x14ac:dyDescent="0.25">
      <c r="B1278" s="13"/>
      <c r="F1278" s="13"/>
      <c r="I1278" s="10"/>
    </row>
    <row r="1279" spans="2:9" ht="15.75" customHeight="1" x14ac:dyDescent="0.25">
      <c r="B1279" s="13"/>
      <c r="F1279" s="13"/>
      <c r="I1279" s="10"/>
    </row>
    <row r="1280" spans="2:9" ht="15.75" customHeight="1" x14ac:dyDescent="0.25">
      <c r="B1280" s="13"/>
      <c r="F1280" s="13"/>
      <c r="I1280" s="10"/>
    </row>
    <row r="1281" spans="2:10" ht="15.75" customHeight="1" x14ac:dyDescent="0.25">
      <c r="B1281" s="13"/>
      <c r="F1281" s="13"/>
      <c r="I1281" s="10"/>
    </row>
    <row r="1282" spans="2:10" ht="15.75" customHeight="1" x14ac:dyDescent="0.25">
      <c r="B1282" s="13"/>
      <c r="F1282" s="13"/>
      <c r="I1282" s="10"/>
    </row>
    <row r="1283" spans="2:10" ht="15.75" customHeight="1" x14ac:dyDescent="0.25">
      <c r="B1283" s="13"/>
      <c r="F1283" s="13"/>
      <c r="I1283" s="10"/>
    </row>
    <row r="1284" spans="2:10" ht="15.75" customHeight="1" x14ac:dyDescent="0.25">
      <c r="B1284" s="13"/>
      <c r="F1284" s="13"/>
      <c r="I1284" s="10"/>
    </row>
    <row r="1285" spans="2:10" ht="15.75" customHeight="1" x14ac:dyDescent="0.25">
      <c r="B1285" s="13"/>
      <c r="F1285" s="13"/>
      <c r="I1285" s="10"/>
    </row>
    <row r="1286" spans="2:10" ht="15.75" customHeight="1" x14ac:dyDescent="0.25">
      <c r="B1286" s="13"/>
      <c r="F1286" s="13"/>
      <c r="I1286" s="20"/>
      <c r="J1286" s="20"/>
    </row>
    <row r="1287" spans="2:10" ht="15.75" customHeight="1" x14ac:dyDescent="0.25">
      <c r="B1287" s="13"/>
      <c r="F1287" s="13"/>
      <c r="I1287" s="20"/>
      <c r="J1287" s="20"/>
    </row>
    <row r="1288" spans="2:10" ht="15.75" customHeight="1" x14ac:dyDescent="0.25">
      <c r="B1288" s="13"/>
      <c r="F1288" s="13"/>
      <c r="I1288" s="20"/>
      <c r="J1288" s="20"/>
    </row>
    <row r="1289" spans="2:10" ht="15.75" customHeight="1" x14ac:dyDescent="0.25">
      <c r="B1289" s="13"/>
      <c r="F1289" s="13"/>
      <c r="I1289" s="20"/>
      <c r="J1289" s="20"/>
    </row>
    <row r="1290" spans="2:10" ht="15.75" customHeight="1" x14ac:dyDescent="0.25">
      <c r="B1290" s="13"/>
      <c r="F1290" s="13"/>
      <c r="I1290" s="20"/>
      <c r="J1290" s="20"/>
    </row>
    <row r="1291" spans="2:10" ht="15.75" customHeight="1" x14ac:dyDescent="0.25">
      <c r="B1291" s="13"/>
      <c r="F1291" s="13"/>
      <c r="I1291" s="20"/>
      <c r="J1291" s="20"/>
    </row>
    <row r="1292" spans="2:10" ht="15.75" customHeight="1" x14ac:dyDescent="0.25">
      <c r="B1292" s="13"/>
      <c r="F1292" s="13"/>
      <c r="I1292" s="20"/>
      <c r="J1292" s="20"/>
    </row>
    <row r="1293" spans="2:10" ht="15.75" customHeight="1" x14ac:dyDescent="0.25">
      <c r="B1293" s="13"/>
      <c r="F1293" s="13"/>
      <c r="I1293" s="20"/>
      <c r="J1293" s="20"/>
    </row>
    <row r="1294" spans="2:10" ht="15.75" customHeight="1" x14ac:dyDescent="0.25">
      <c r="B1294" s="13"/>
      <c r="F1294" s="13"/>
      <c r="I1294" s="20"/>
      <c r="J1294" s="20"/>
    </row>
    <row r="1295" spans="2:10" ht="15.75" customHeight="1" x14ac:dyDescent="0.25">
      <c r="B1295" s="13"/>
      <c r="F1295" s="13"/>
      <c r="I1295" s="20"/>
      <c r="J1295" s="20"/>
    </row>
    <row r="1296" spans="2:10" ht="15.75" customHeight="1" x14ac:dyDescent="0.25">
      <c r="B1296" s="13"/>
      <c r="F1296" s="13"/>
      <c r="I1296" s="20"/>
      <c r="J1296" s="20"/>
    </row>
    <row r="1297" spans="1:10" ht="15.75" customHeight="1" x14ac:dyDescent="0.25">
      <c r="B1297" s="13"/>
      <c r="F1297" s="13"/>
      <c r="I1297" s="20"/>
      <c r="J1297" s="20"/>
    </row>
    <row r="1298" spans="1:10" ht="15.75" customHeight="1" x14ac:dyDescent="0.25">
      <c r="B1298" s="13"/>
      <c r="F1298" s="13"/>
      <c r="I1298" s="20"/>
      <c r="J1298" s="20"/>
    </row>
    <row r="1299" spans="1:10" ht="15.75" customHeight="1" x14ac:dyDescent="0.25">
      <c r="B1299" s="13"/>
      <c r="F1299" s="13"/>
      <c r="I1299" s="20"/>
      <c r="J1299" s="20"/>
    </row>
    <row r="1300" spans="1:10" ht="15.75" customHeight="1" x14ac:dyDescent="0.25">
      <c r="B1300" s="13"/>
      <c r="F1300" s="13"/>
      <c r="I1300" s="20"/>
      <c r="J1300" s="20"/>
    </row>
    <row r="1301" spans="1:10" ht="15.75" customHeight="1" x14ac:dyDescent="0.25">
      <c r="B1301" s="13"/>
      <c r="F1301" s="13"/>
      <c r="I1301" s="20"/>
      <c r="J1301" s="20"/>
    </row>
    <row r="1302" spans="1:10" ht="15.75" customHeight="1" x14ac:dyDescent="0.25">
      <c r="B1302" s="13"/>
      <c r="F1302" s="13"/>
      <c r="I1302" s="20"/>
      <c r="J1302" s="20"/>
    </row>
    <row r="1303" spans="1:10" ht="15.75" customHeight="1" x14ac:dyDescent="0.25">
      <c r="B1303" s="13"/>
      <c r="F1303" s="13"/>
      <c r="I1303" s="20"/>
      <c r="J1303" s="20"/>
    </row>
    <row r="1304" spans="1:10" ht="15.75" customHeight="1" x14ac:dyDescent="0.25">
      <c r="B1304" s="13"/>
      <c r="F1304" s="13"/>
      <c r="I1304" s="20"/>
      <c r="J1304" s="20"/>
    </row>
    <row r="1305" spans="1:10" ht="15.75" customHeight="1" x14ac:dyDescent="0.25">
      <c r="B1305" s="13"/>
      <c r="F1305" s="13"/>
      <c r="I1305" s="20"/>
      <c r="J1305" s="20"/>
    </row>
    <row r="1306" spans="1:10" ht="15.75" customHeight="1" x14ac:dyDescent="0.25">
      <c r="B1306" s="13"/>
      <c r="F1306" s="13"/>
      <c r="I1306" s="20"/>
      <c r="J1306" s="20"/>
    </row>
    <row r="1307" spans="1:10" ht="15.75" customHeight="1" x14ac:dyDescent="0.25">
      <c r="B1307" s="13"/>
      <c r="F1307" s="13"/>
      <c r="I1307" s="20"/>
      <c r="J1307" s="20"/>
    </row>
    <row r="1308" spans="1:10" ht="15.75" customHeight="1" x14ac:dyDescent="0.25">
      <c r="B1308" s="13"/>
      <c r="F1308" s="13"/>
      <c r="I1308" s="20"/>
      <c r="J1308" s="20"/>
    </row>
    <row r="1309" spans="1:10" ht="15.75" customHeight="1" x14ac:dyDescent="0.25">
      <c r="A1309" s="11" t="s">
        <v>114</v>
      </c>
      <c r="B1309" s="13"/>
      <c r="F1309" s="13"/>
      <c r="I1309" s="20"/>
      <c r="J1309" s="20"/>
    </row>
    <row r="1310" spans="1:10" ht="15.75" customHeight="1" x14ac:dyDescent="0.25">
      <c r="B1310" s="13"/>
      <c r="F1310" s="13"/>
    </row>
    <row r="1311" spans="1:10" ht="15.75" customHeight="1" x14ac:dyDescent="0.25">
      <c r="B1311" s="13"/>
      <c r="F1311" s="13"/>
      <c r="I1311" s="10"/>
    </row>
    <row r="1312" spans="1:10" ht="15.75" customHeight="1" x14ac:dyDescent="0.25">
      <c r="B1312" s="13"/>
      <c r="F1312" s="13"/>
      <c r="I1312" s="10"/>
    </row>
    <row r="1313" spans="2:9" ht="15.75" customHeight="1" x14ac:dyDescent="0.25">
      <c r="B1313" s="13"/>
      <c r="F1313" s="13"/>
      <c r="I1313" s="10"/>
    </row>
    <row r="1314" spans="2:9" ht="15.75" customHeight="1" x14ac:dyDescent="0.25">
      <c r="B1314" s="13"/>
      <c r="F1314" s="13"/>
      <c r="I1314" s="10"/>
    </row>
    <row r="1315" spans="2:9" ht="15.75" customHeight="1" x14ac:dyDescent="0.25">
      <c r="B1315" s="13"/>
      <c r="F1315" s="13"/>
      <c r="I1315" s="10"/>
    </row>
    <row r="1316" spans="2:9" ht="15.75" customHeight="1" x14ac:dyDescent="0.25">
      <c r="B1316" s="13"/>
      <c r="F1316" s="13"/>
      <c r="I1316" s="10"/>
    </row>
    <row r="1317" spans="2:9" ht="15.75" customHeight="1" x14ac:dyDescent="0.25">
      <c r="B1317" s="13"/>
      <c r="F1317" s="13"/>
      <c r="I1317" s="10"/>
    </row>
    <row r="1318" spans="2:9" ht="15.75" customHeight="1" x14ac:dyDescent="0.25">
      <c r="B1318" s="13"/>
      <c r="F1318" s="13"/>
      <c r="I1318" s="10"/>
    </row>
    <row r="1319" spans="2:9" ht="15.75" customHeight="1" x14ac:dyDescent="0.25">
      <c r="B1319" s="13"/>
      <c r="F1319" s="13"/>
      <c r="I1319" s="10"/>
    </row>
    <row r="1320" spans="2:9" ht="15.75" customHeight="1" x14ac:dyDescent="0.25">
      <c r="B1320" s="13"/>
      <c r="F1320" s="13"/>
      <c r="I1320" s="10"/>
    </row>
    <row r="1321" spans="2:9" ht="15.75" customHeight="1" x14ac:dyDescent="0.25">
      <c r="B1321" s="13"/>
      <c r="F1321" s="13"/>
      <c r="I1321" s="10"/>
    </row>
    <row r="1322" spans="2:9" ht="15.75" customHeight="1" x14ac:dyDescent="0.25">
      <c r="B1322" s="13"/>
      <c r="F1322" s="13"/>
      <c r="I1322" s="10"/>
    </row>
    <row r="1323" spans="2:9" ht="15.75" customHeight="1" x14ac:dyDescent="0.25">
      <c r="B1323" s="13"/>
      <c r="F1323" s="13"/>
      <c r="I1323" s="10"/>
    </row>
    <row r="1324" spans="2:9" ht="15.75" customHeight="1" x14ac:dyDescent="0.25">
      <c r="B1324" s="13"/>
      <c r="F1324" s="13"/>
      <c r="I1324" s="10"/>
    </row>
    <row r="1325" spans="2:9" ht="15.75" customHeight="1" x14ac:dyDescent="0.25">
      <c r="B1325" s="13"/>
      <c r="F1325" s="13"/>
      <c r="I1325" s="10"/>
    </row>
    <row r="1326" spans="2:9" ht="15.75" customHeight="1" x14ac:dyDescent="0.25">
      <c r="B1326" s="13"/>
      <c r="F1326" s="13"/>
      <c r="I1326" s="10"/>
    </row>
    <row r="1327" spans="2:9" ht="15.75" customHeight="1" x14ac:dyDescent="0.25">
      <c r="B1327" s="13"/>
      <c r="F1327" s="13"/>
      <c r="I1327" s="10"/>
    </row>
    <row r="1328" spans="2:9" ht="15.75" customHeight="1" x14ac:dyDescent="0.25">
      <c r="B1328" s="13"/>
      <c r="F1328" s="13"/>
      <c r="I1328" s="10"/>
    </row>
    <row r="1329" spans="2:10" ht="15.75" customHeight="1" x14ac:dyDescent="0.25">
      <c r="B1329" s="13"/>
      <c r="F1329" s="13"/>
      <c r="I1329" s="10"/>
    </row>
    <row r="1330" spans="2:10" ht="15.75" customHeight="1" x14ac:dyDescent="0.25">
      <c r="B1330" s="13"/>
      <c r="F1330" s="13"/>
      <c r="I1330" s="10"/>
    </row>
    <row r="1331" spans="2:10" ht="15.75" customHeight="1" x14ac:dyDescent="0.25">
      <c r="B1331" s="13"/>
      <c r="F1331" s="13"/>
      <c r="I1331" s="10"/>
    </row>
    <row r="1332" spans="2:10" ht="15.75" customHeight="1" x14ac:dyDescent="0.25">
      <c r="B1332" s="13"/>
      <c r="F1332" s="13"/>
      <c r="I1332" s="10"/>
    </row>
    <row r="1333" spans="2:10" ht="15.75" customHeight="1" x14ac:dyDescent="0.25">
      <c r="B1333" s="13"/>
      <c r="F1333" s="13"/>
      <c r="I1333" s="10"/>
    </row>
    <row r="1334" spans="2:10" ht="15.75" customHeight="1" x14ac:dyDescent="0.25">
      <c r="B1334" s="13"/>
      <c r="F1334" s="13"/>
      <c r="I1334" s="10"/>
    </row>
    <row r="1335" spans="2:10" ht="15.75" customHeight="1" x14ac:dyDescent="0.25">
      <c r="B1335" s="13"/>
      <c r="F1335" s="13"/>
      <c r="I1335" s="20"/>
      <c r="J1335" s="20"/>
    </row>
    <row r="1336" spans="2:10" ht="15.75" customHeight="1" x14ac:dyDescent="0.25">
      <c r="B1336" s="13"/>
      <c r="F1336" s="13"/>
      <c r="I1336" s="20"/>
      <c r="J1336" s="20"/>
    </row>
    <row r="1337" spans="2:10" ht="15.75" customHeight="1" x14ac:dyDescent="0.25">
      <c r="B1337" s="13"/>
      <c r="F1337" s="13"/>
      <c r="I1337" s="20"/>
      <c r="J1337" s="20"/>
    </row>
    <row r="1338" spans="2:10" ht="15.75" customHeight="1" x14ac:dyDescent="0.25">
      <c r="B1338" s="13"/>
      <c r="F1338" s="13"/>
      <c r="I1338" s="20"/>
      <c r="J1338" s="20"/>
    </row>
    <row r="1339" spans="2:10" ht="15.75" customHeight="1" x14ac:dyDescent="0.25">
      <c r="B1339" s="13"/>
      <c r="F1339" s="13"/>
      <c r="I1339" s="20"/>
      <c r="J1339" s="20"/>
    </row>
    <row r="1340" spans="2:10" ht="15.75" customHeight="1" x14ac:dyDescent="0.25">
      <c r="B1340" s="13"/>
      <c r="F1340" s="13"/>
      <c r="I1340" s="20"/>
      <c r="J1340" s="20"/>
    </row>
    <row r="1341" spans="2:10" ht="15.75" customHeight="1" x14ac:dyDescent="0.25">
      <c r="B1341" s="13"/>
      <c r="F1341" s="13"/>
      <c r="I1341" s="20"/>
      <c r="J1341" s="20"/>
    </row>
    <row r="1342" spans="2:10" ht="15.75" customHeight="1" x14ac:dyDescent="0.25">
      <c r="B1342" s="13"/>
      <c r="F1342" s="13"/>
      <c r="I1342" s="20"/>
      <c r="J1342" s="20"/>
    </row>
    <row r="1343" spans="2:10" ht="15.75" customHeight="1" x14ac:dyDescent="0.25">
      <c r="B1343" s="13"/>
      <c r="F1343" s="13"/>
      <c r="I1343" s="20"/>
      <c r="J1343" s="20"/>
    </row>
    <row r="1344" spans="2:10" ht="15.75" customHeight="1" x14ac:dyDescent="0.25">
      <c r="B1344" s="13"/>
      <c r="F1344" s="13"/>
      <c r="I1344" s="20"/>
      <c r="J1344" s="20"/>
    </row>
    <row r="1345" spans="2:10" ht="15.75" customHeight="1" x14ac:dyDescent="0.25">
      <c r="B1345" s="13"/>
      <c r="F1345" s="13"/>
      <c r="I1345" s="20"/>
      <c r="J1345" s="20"/>
    </row>
    <row r="1346" spans="2:10" ht="15.75" customHeight="1" x14ac:dyDescent="0.25">
      <c r="B1346" s="13"/>
      <c r="F1346" s="13"/>
      <c r="I1346" s="20"/>
      <c r="J1346" s="20"/>
    </row>
    <row r="1347" spans="2:10" ht="15.75" customHeight="1" x14ac:dyDescent="0.25">
      <c r="B1347" s="13"/>
      <c r="F1347" s="13"/>
      <c r="I1347" s="20"/>
      <c r="J1347" s="20"/>
    </row>
    <row r="1348" spans="2:10" ht="15.75" customHeight="1" x14ac:dyDescent="0.25">
      <c r="B1348" s="13"/>
      <c r="F1348" s="13"/>
      <c r="I1348" s="20"/>
      <c r="J1348" s="20"/>
    </row>
    <row r="1349" spans="2:10" ht="15.75" customHeight="1" x14ac:dyDescent="0.25">
      <c r="B1349" s="13"/>
      <c r="F1349" s="13"/>
      <c r="I1349" s="20"/>
      <c r="J1349" s="20"/>
    </row>
    <row r="1350" spans="2:10" ht="15.75" customHeight="1" x14ac:dyDescent="0.25">
      <c r="B1350" s="13"/>
      <c r="F1350" s="13"/>
      <c r="I1350" s="20"/>
      <c r="J1350" s="20"/>
    </row>
    <row r="1351" spans="2:10" ht="15.75" customHeight="1" x14ac:dyDescent="0.25">
      <c r="B1351" s="13"/>
      <c r="F1351" s="13"/>
      <c r="I1351" s="20"/>
      <c r="J1351" s="20"/>
    </row>
    <row r="1352" spans="2:10" ht="15.75" customHeight="1" x14ac:dyDescent="0.25">
      <c r="B1352" s="13"/>
      <c r="F1352" s="13"/>
      <c r="I1352" s="20"/>
      <c r="J1352" s="20"/>
    </row>
    <row r="1353" spans="2:10" ht="15.75" customHeight="1" x14ac:dyDescent="0.25">
      <c r="B1353" s="13"/>
      <c r="F1353" s="13"/>
      <c r="I1353" s="20"/>
      <c r="J1353" s="20"/>
    </row>
    <row r="1354" spans="2:10" ht="15.75" customHeight="1" x14ac:dyDescent="0.25">
      <c r="B1354" s="13"/>
      <c r="F1354" s="13"/>
      <c r="I1354" s="20"/>
      <c r="J1354" s="20"/>
    </row>
    <row r="1355" spans="2:10" ht="15.75" customHeight="1" x14ac:dyDescent="0.25">
      <c r="B1355" s="13"/>
      <c r="F1355" s="13"/>
      <c r="I1355" s="20"/>
      <c r="J1355" s="20"/>
    </row>
    <row r="1356" spans="2:10" ht="15.75" customHeight="1" x14ac:dyDescent="0.25">
      <c r="B1356" s="13"/>
      <c r="F1356" s="13"/>
      <c r="I1356" s="20"/>
      <c r="J1356" s="20"/>
    </row>
    <row r="1357" spans="2:10" ht="15.75" customHeight="1" x14ac:dyDescent="0.25">
      <c r="B1357" s="13"/>
      <c r="F1357" s="13"/>
      <c r="I1357" s="20"/>
      <c r="J1357" s="20"/>
    </row>
    <row r="1358" spans="2:10" ht="15.75" customHeight="1" x14ac:dyDescent="0.25">
      <c r="B1358" s="13"/>
      <c r="F1358" s="13"/>
      <c r="I1358" s="20"/>
      <c r="J1358" s="20"/>
    </row>
    <row r="1359" spans="2:10" ht="15.75" customHeight="1" x14ac:dyDescent="0.25">
      <c r="B1359" s="13"/>
      <c r="F1359" s="13"/>
      <c r="I1359" s="10"/>
    </row>
    <row r="1360" spans="2:10" ht="15.75" customHeight="1" x14ac:dyDescent="0.25">
      <c r="B1360" s="13"/>
      <c r="F1360" s="13"/>
      <c r="I1360" s="10"/>
    </row>
    <row r="1361" spans="2:9" ht="15.75" customHeight="1" x14ac:dyDescent="0.25">
      <c r="B1361" s="13"/>
      <c r="F1361" s="13"/>
      <c r="I1361" s="10"/>
    </row>
    <row r="1362" spans="2:9" ht="15.75" customHeight="1" x14ac:dyDescent="0.25">
      <c r="B1362" s="13"/>
      <c r="F1362" s="13"/>
      <c r="I1362" s="10"/>
    </row>
    <row r="1363" spans="2:9" ht="15.75" customHeight="1" x14ac:dyDescent="0.25">
      <c r="B1363" s="13"/>
      <c r="F1363" s="13"/>
      <c r="I1363" s="10"/>
    </row>
    <row r="1364" spans="2:9" ht="15.75" customHeight="1" x14ac:dyDescent="0.25">
      <c r="B1364" s="13"/>
      <c r="F1364" s="13"/>
      <c r="I1364" s="10"/>
    </row>
    <row r="1365" spans="2:9" ht="15.75" customHeight="1" x14ac:dyDescent="0.25">
      <c r="B1365" s="13"/>
      <c r="F1365" s="13"/>
      <c r="I1365" s="10"/>
    </row>
    <row r="1366" spans="2:9" ht="15.75" customHeight="1" x14ac:dyDescent="0.25">
      <c r="B1366" s="13"/>
      <c r="F1366" s="13"/>
      <c r="I1366" s="10"/>
    </row>
    <row r="1367" spans="2:9" ht="15.75" customHeight="1" x14ac:dyDescent="0.25">
      <c r="B1367" s="13"/>
      <c r="F1367" s="13"/>
      <c r="I1367" s="10"/>
    </row>
    <row r="1368" spans="2:9" ht="15.75" customHeight="1" x14ac:dyDescent="0.25">
      <c r="B1368" s="13"/>
      <c r="F1368" s="13"/>
      <c r="I1368" s="10"/>
    </row>
    <row r="1369" spans="2:9" ht="15.75" customHeight="1" x14ac:dyDescent="0.25">
      <c r="B1369" s="13"/>
      <c r="F1369" s="13"/>
      <c r="I1369" s="10"/>
    </row>
    <row r="1370" spans="2:9" ht="15.75" customHeight="1" x14ac:dyDescent="0.25">
      <c r="B1370" s="13"/>
      <c r="F1370" s="13"/>
      <c r="I1370" s="10"/>
    </row>
    <row r="1371" spans="2:9" ht="15.75" customHeight="1" x14ac:dyDescent="0.25">
      <c r="B1371" s="13"/>
      <c r="F1371" s="13"/>
      <c r="I1371" s="10"/>
    </row>
    <row r="1372" spans="2:9" ht="15.75" customHeight="1" x14ac:dyDescent="0.25">
      <c r="B1372" s="13"/>
      <c r="F1372" s="13"/>
      <c r="I1372" s="10"/>
    </row>
    <row r="1373" spans="2:9" ht="15.75" customHeight="1" x14ac:dyDescent="0.25">
      <c r="B1373" s="13"/>
      <c r="F1373" s="13"/>
      <c r="I1373" s="10"/>
    </row>
    <row r="1374" spans="2:9" ht="15.75" customHeight="1" x14ac:dyDescent="0.25">
      <c r="B1374" s="13"/>
      <c r="F1374" s="13"/>
      <c r="I1374" s="10"/>
    </row>
    <row r="1375" spans="2:9" ht="15.75" customHeight="1" x14ac:dyDescent="0.25">
      <c r="B1375" s="13"/>
      <c r="F1375" s="13"/>
      <c r="I1375" s="10"/>
    </row>
    <row r="1376" spans="2:9" ht="15.75" customHeight="1" x14ac:dyDescent="0.25">
      <c r="B1376" s="13"/>
      <c r="F1376" s="13"/>
      <c r="I1376" s="10"/>
    </row>
    <row r="1377" spans="2:10" ht="15.75" customHeight="1" x14ac:dyDescent="0.25">
      <c r="B1377" s="13"/>
      <c r="F1377" s="13"/>
      <c r="I1377" s="10"/>
    </row>
    <row r="1378" spans="2:10" ht="15.75" customHeight="1" x14ac:dyDescent="0.25">
      <c r="B1378" s="13"/>
      <c r="F1378" s="13"/>
      <c r="I1378" s="10"/>
    </row>
    <row r="1379" spans="2:10" ht="15.75" customHeight="1" x14ac:dyDescent="0.25">
      <c r="B1379" s="13"/>
      <c r="F1379" s="13"/>
      <c r="I1379" s="10"/>
    </row>
    <row r="1380" spans="2:10" ht="15.75" customHeight="1" x14ac:dyDescent="0.25">
      <c r="B1380" s="13"/>
      <c r="F1380" s="13"/>
      <c r="I1380" s="10"/>
    </row>
    <row r="1381" spans="2:10" ht="15.75" customHeight="1" x14ac:dyDescent="0.25">
      <c r="B1381" s="13"/>
      <c r="F1381" s="13"/>
      <c r="I1381" s="10"/>
    </row>
    <row r="1382" spans="2:10" ht="15.75" customHeight="1" x14ac:dyDescent="0.25">
      <c r="B1382" s="13"/>
      <c r="F1382" s="13"/>
      <c r="I1382" s="10"/>
    </row>
    <row r="1383" spans="2:10" ht="15.75" customHeight="1" x14ac:dyDescent="0.25">
      <c r="B1383" s="13"/>
      <c r="F1383" s="13"/>
      <c r="I1383" s="20"/>
      <c r="J1383" s="20"/>
    </row>
    <row r="1384" spans="2:10" ht="15.75" customHeight="1" x14ac:dyDescent="0.25">
      <c r="B1384" s="13"/>
      <c r="F1384" s="13"/>
      <c r="I1384" s="20"/>
      <c r="J1384" s="20"/>
    </row>
    <row r="1385" spans="2:10" ht="15.75" customHeight="1" x14ac:dyDescent="0.25">
      <c r="B1385" s="13"/>
      <c r="F1385" s="13"/>
      <c r="I1385" s="20"/>
      <c r="J1385" s="20"/>
    </row>
    <row r="1386" spans="2:10" ht="15.75" customHeight="1" x14ac:dyDescent="0.25">
      <c r="B1386" s="13"/>
      <c r="F1386" s="13"/>
      <c r="I1386" s="20"/>
      <c r="J1386" s="20"/>
    </row>
    <row r="1387" spans="2:10" ht="15.75" customHeight="1" x14ac:dyDescent="0.25">
      <c r="B1387" s="13"/>
      <c r="F1387" s="13"/>
      <c r="I1387" s="20"/>
      <c r="J1387" s="20"/>
    </row>
    <row r="1388" spans="2:10" ht="15.75" customHeight="1" x14ac:dyDescent="0.25">
      <c r="B1388" s="13"/>
      <c r="F1388" s="13"/>
      <c r="I1388" s="20"/>
      <c r="J1388" s="20"/>
    </row>
    <row r="1389" spans="2:10" ht="15.75" customHeight="1" x14ac:dyDescent="0.25">
      <c r="B1389" s="13"/>
      <c r="F1389" s="13"/>
      <c r="I1389" s="20"/>
      <c r="J1389" s="20"/>
    </row>
    <row r="1390" spans="2:10" ht="15.75" customHeight="1" x14ac:dyDescent="0.25">
      <c r="B1390" s="13"/>
      <c r="F1390" s="13"/>
      <c r="I1390" s="20"/>
      <c r="J1390" s="20"/>
    </row>
    <row r="1391" spans="2:10" ht="15" customHeight="1" x14ac:dyDescent="0.25">
      <c r="F1391" s="13"/>
      <c r="I1391" s="20"/>
      <c r="J1391" s="20"/>
    </row>
    <row r="1392" spans="2:10" ht="15" customHeight="1" x14ac:dyDescent="0.25">
      <c r="F1392" s="13"/>
      <c r="I1392" s="20"/>
      <c r="J1392" s="20"/>
    </row>
    <row r="1393" spans="6:10" ht="15" customHeight="1" x14ac:dyDescent="0.25">
      <c r="F1393" s="13"/>
      <c r="I1393" s="20"/>
      <c r="J1393" s="20"/>
    </row>
    <row r="1394" spans="6:10" ht="15" customHeight="1" x14ac:dyDescent="0.25">
      <c r="F1394" s="13"/>
      <c r="I1394" s="20"/>
      <c r="J1394" s="20"/>
    </row>
    <row r="1395" spans="6:10" ht="15" customHeight="1" x14ac:dyDescent="0.25">
      <c r="F1395" s="13"/>
      <c r="I1395" s="20"/>
      <c r="J1395" s="20"/>
    </row>
    <row r="1396" spans="6:10" ht="15" customHeight="1" x14ac:dyDescent="0.25">
      <c r="I1396" s="20"/>
      <c r="J1396" s="20"/>
    </row>
    <row r="1397" spans="6:10" ht="15" customHeight="1" x14ac:dyDescent="0.25">
      <c r="I1397" s="20"/>
      <c r="J1397" s="20"/>
    </row>
    <row r="1398" spans="6:10" ht="15" customHeight="1" x14ac:dyDescent="0.25">
      <c r="I1398" s="20"/>
      <c r="J1398" s="20"/>
    </row>
    <row r="1399" spans="6:10" ht="15" customHeight="1" x14ac:dyDescent="0.25">
      <c r="I1399" s="20"/>
      <c r="J1399" s="20"/>
    </row>
    <row r="1400" spans="6:10" ht="15" customHeight="1" x14ac:dyDescent="0.25">
      <c r="I1400" s="20"/>
      <c r="J1400" s="20"/>
    </row>
    <row r="1401" spans="6:10" ht="15" customHeight="1" x14ac:dyDescent="0.25">
      <c r="I1401" s="20"/>
      <c r="J1401" s="20"/>
    </row>
    <row r="1402" spans="6:10" ht="15" customHeight="1" x14ac:dyDescent="0.25">
      <c r="I1402" s="20"/>
      <c r="J1402" s="20"/>
    </row>
    <row r="1403" spans="6:10" ht="15" customHeight="1" x14ac:dyDescent="0.25">
      <c r="I1403" s="20"/>
      <c r="J1403" s="20"/>
    </row>
    <row r="1404" spans="6:10" ht="15" customHeight="1" x14ac:dyDescent="0.25">
      <c r="I1404" s="20"/>
      <c r="J1404" s="20"/>
    </row>
    <row r="1405" spans="6:10" ht="15" customHeight="1" x14ac:dyDescent="0.25">
      <c r="I1405" s="20"/>
      <c r="J1405" s="20"/>
    </row>
    <row r="1406" spans="6:10" ht="15" customHeight="1" x14ac:dyDescent="0.25">
      <c r="I1406" s="20"/>
      <c r="J1406" s="20"/>
    </row>
    <row r="1407" spans="6:10" ht="15" customHeight="1" x14ac:dyDescent="0.25">
      <c r="I1407" s="10"/>
    </row>
    <row r="1408" spans="6:10" ht="15" customHeight="1" x14ac:dyDescent="0.25">
      <c r="I1408" s="10"/>
    </row>
    <row r="1409" spans="9:9" ht="15" customHeight="1" x14ac:dyDescent="0.25">
      <c r="I1409" s="10"/>
    </row>
    <row r="1410" spans="9:9" ht="15" customHeight="1" x14ac:dyDescent="0.25">
      <c r="I1410" s="10"/>
    </row>
    <row r="1411" spans="9:9" ht="15" customHeight="1" x14ac:dyDescent="0.25">
      <c r="I1411" s="10"/>
    </row>
    <row r="1412" spans="9:9" ht="15" customHeight="1" x14ac:dyDescent="0.25">
      <c r="I1412" s="10"/>
    </row>
    <row r="1413" spans="9:9" ht="15" customHeight="1" x14ac:dyDescent="0.25">
      <c r="I1413" s="10"/>
    </row>
    <row r="1414" spans="9:9" ht="15" customHeight="1" x14ac:dyDescent="0.25">
      <c r="I1414" s="10"/>
    </row>
    <row r="1415" spans="9:9" ht="15" customHeight="1" x14ac:dyDescent="0.25">
      <c r="I1415" s="10"/>
    </row>
    <row r="1416" spans="9:9" ht="15" customHeight="1" x14ac:dyDescent="0.25">
      <c r="I1416" s="10"/>
    </row>
    <row r="1417" spans="9:9" ht="15" customHeight="1" x14ac:dyDescent="0.25">
      <c r="I1417" s="10"/>
    </row>
    <row r="1418" spans="9:9" ht="15" customHeight="1" x14ac:dyDescent="0.25">
      <c r="I1418" s="10"/>
    </row>
    <row r="1419" spans="9:9" ht="15" customHeight="1" x14ac:dyDescent="0.25">
      <c r="I1419" s="10"/>
    </row>
    <row r="1420" spans="9:9" ht="15" customHeight="1" x14ac:dyDescent="0.25">
      <c r="I1420" s="10"/>
    </row>
    <row r="1421" spans="9:9" ht="15" customHeight="1" x14ac:dyDescent="0.25">
      <c r="I1421" s="10"/>
    </row>
    <row r="1422" spans="9:9" ht="15" customHeight="1" x14ac:dyDescent="0.25">
      <c r="I1422" s="10"/>
    </row>
    <row r="1423" spans="9:9" ht="15" customHeight="1" x14ac:dyDescent="0.25">
      <c r="I1423" s="10"/>
    </row>
    <row r="1424" spans="9:9" ht="15" customHeight="1" x14ac:dyDescent="0.25">
      <c r="I1424" s="10"/>
    </row>
    <row r="1425" spans="9:10" ht="15" customHeight="1" x14ac:dyDescent="0.25">
      <c r="I1425" s="10"/>
    </row>
    <row r="1426" spans="9:10" ht="15" customHeight="1" x14ac:dyDescent="0.25">
      <c r="I1426" s="10"/>
    </row>
    <row r="1427" spans="9:10" ht="15" customHeight="1" x14ac:dyDescent="0.25">
      <c r="I1427" s="10"/>
    </row>
    <row r="1428" spans="9:10" ht="15" customHeight="1" x14ac:dyDescent="0.25">
      <c r="I1428" s="10"/>
    </row>
    <row r="1429" spans="9:10" ht="15" customHeight="1" x14ac:dyDescent="0.25">
      <c r="I1429" s="10"/>
    </row>
    <row r="1430" spans="9:10" ht="15" customHeight="1" x14ac:dyDescent="0.25">
      <c r="I1430" s="10"/>
    </row>
    <row r="1431" spans="9:10" ht="15" customHeight="1" x14ac:dyDescent="0.25">
      <c r="I1431" s="20"/>
      <c r="J1431" s="20"/>
    </row>
    <row r="1432" spans="9:10" ht="15" customHeight="1" x14ac:dyDescent="0.25">
      <c r="I1432" s="20"/>
      <c r="J1432" s="20"/>
    </row>
    <row r="1433" spans="9:10" ht="15" customHeight="1" x14ac:dyDescent="0.25">
      <c r="I1433" s="20"/>
      <c r="J1433" s="20"/>
    </row>
    <row r="1434" spans="9:10" ht="15" customHeight="1" x14ac:dyDescent="0.25">
      <c r="I1434" s="20"/>
      <c r="J1434" s="20"/>
    </row>
    <row r="1435" spans="9:10" ht="15" customHeight="1" x14ac:dyDescent="0.25">
      <c r="I1435" s="20"/>
      <c r="J1435" s="20"/>
    </row>
    <row r="1436" spans="9:10" ht="15" customHeight="1" x14ac:dyDescent="0.25">
      <c r="I1436" s="20"/>
      <c r="J1436" s="20"/>
    </row>
    <row r="1437" spans="9:10" ht="15" customHeight="1" x14ac:dyDescent="0.25">
      <c r="I1437" s="20"/>
      <c r="J1437" s="20"/>
    </row>
    <row r="1438" spans="9:10" ht="15" customHeight="1" x14ac:dyDescent="0.25">
      <c r="I1438" s="20"/>
      <c r="J1438" s="20"/>
    </row>
    <row r="1439" spans="9:10" ht="15" customHeight="1" x14ac:dyDescent="0.25">
      <c r="I1439" s="20"/>
      <c r="J1439" s="20"/>
    </row>
    <row r="1440" spans="9:10" ht="15" customHeight="1" x14ac:dyDescent="0.25">
      <c r="I1440" s="20"/>
      <c r="J1440" s="20"/>
    </row>
    <row r="1441" spans="1:10" ht="15" customHeight="1" x14ac:dyDescent="0.25">
      <c r="I1441" s="20"/>
      <c r="J1441" s="20"/>
    </row>
    <row r="1442" spans="1:10" ht="15" customHeight="1" x14ac:dyDescent="0.25">
      <c r="I1442" s="20"/>
      <c r="J1442" s="20"/>
    </row>
    <row r="1443" spans="1:10" ht="15" customHeight="1" x14ac:dyDescent="0.25">
      <c r="I1443" s="20"/>
      <c r="J1443" s="20"/>
    </row>
    <row r="1444" spans="1:10" ht="15" customHeight="1" x14ac:dyDescent="0.25">
      <c r="I1444" s="20"/>
      <c r="J1444" s="20"/>
    </row>
    <row r="1445" spans="1:10" ht="15" customHeight="1" x14ac:dyDescent="0.25">
      <c r="I1445" s="20"/>
      <c r="J1445" s="20"/>
    </row>
    <row r="1446" spans="1:10" ht="15" customHeight="1" x14ac:dyDescent="0.25">
      <c r="I1446" s="20"/>
      <c r="J1446" s="20"/>
    </row>
    <row r="1447" spans="1:10" ht="15" customHeight="1" x14ac:dyDescent="0.25">
      <c r="I1447" s="20"/>
      <c r="J1447" s="20"/>
    </row>
    <row r="1448" spans="1:10" ht="15" customHeight="1" x14ac:dyDescent="0.25">
      <c r="I1448" s="20"/>
      <c r="J1448" s="20"/>
    </row>
    <row r="1449" spans="1:10" ht="15" customHeight="1" x14ac:dyDescent="0.25">
      <c r="I1449" s="20"/>
      <c r="J1449" s="20"/>
    </row>
    <row r="1450" spans="1:10" ht="15" customHeight="1" x14ac:dyDescent="0.25">
      <c r="I1450" s="20"/>
      <c r="J1450" s="20"/>
    </row>
    <row r="1451" spans="1:10" ht="15" customHeight="1" x14ac:dyDescent="0.25">
      <c r="I1451" s="20"/>
      <c r="J1451" s="20"/>
    </row>
    <row r="1452" spans="1:10" ht="15" customHeight="1" x14ac:dyDescent="0.25">
      <c r="I1452" s="20"/>
      <c r="J1452" s="20"/>
    </row>
    <row r="1453" spans="1:10" ht="15" customHeight="1" x14ac:dyDescent="0.25">
      <c r="A1453" s="11" t="s">
        <v>115</v>
      </c>
      <c r="I1453" s="20"/>
      <c r="J1453" s="20"/>
    </row>
    <row r="1454" spans="1:10" ht="15" customHeight="1" x14ac:dyDescent="0.25">
      <c r="I1454" s="20"/>
      <c r="J1454" s="20"/>
    </row>
    <row r="1455" spans="1:10" ht="15" customHeight="1" x14ac:dyDescent="0.25">
      <c r="I1455" s="10"/>
    </row>
    <row r="1456" spans="1:10" ht="15" customHeight="1" x14ac:dyDescent="0.25">
      <c r="I1456" s="10"/>
    </row>
    <row r="1457" spans="9:9" ht="15" customHeight="1" x14ac:dyDescent="0.25">
      <c r="I1457" s="10"/>
    </row>
    <row r="1458" spans="9:9" ht="15" customHeight="1" x14ac:dyDescent="0.25">
      <c r="I1458" s="10"/>
    </row>
    <row r="1459" spans="9:9" ht="15" customHeight="1" x14ac:dyDescent="0.25">
      <c r="I1459" s="10"/>
    </row>
    <row r="1460" spans="9:9" ht="15" customHeight="1" x14ac:dyDescent="0.25">
      <c r="I1460" s="10"/>
    </row>
    <row r="1461" spans="9:9" ht="15" customHeight="1" x14ac:dyDescent="0.25">
      <c r="I1461" s="10"/>
    </row>
    <row r="1462" spans="9:9" ht="15" customHeight="1" x14ac:dyDescent="0.25">
      <c r="I1462" s="10"/>
    </row>
    <row r="1463" spans="9:9" ht="15" customHeight="1" x14ac:dyDescent="0.25">
      <c r="I1463" s="10"/>
    </row>
    <row r="1464" spans="9:9" ht="15" customHeight="1" x14ac:dyDescent="0.25">
      <c r="I1464" s="10"/>
    </row>
    <row r="1465" spans="9:9" ht="15" customHeight="1" x14ac:dyDescent="0.25">
      <c r="I1465" s="10"/>
    </row>
    <row r="1466" spans="9:9" ht="15" customHeight="1" x14ac:dyDescent="0.25">
      <c r="I1466" s="10"/>
    </row>
    <row r="1467" spans="9:9" ht="15" customHeight="1" x14ac:dyDescent="0.25">
      <c r="I1467" s="10"/>
    </row>
    <row r="1468" spans="9:9" ht="15" customHeight="1" x14ac:dyDescent="0.25">
      <c r="I1468" s="10"/>
    </row>
    <row r="1469" spans="9:9" ht="15" customHeight="1" x14ac:dyDescent="0.25">
      <c r="I1469" s="10"/>
    </row>
    <row r="1470" spans="9:9" ht="15" customHeight="1" x14ac:dyDescent="0.25">
      <c r="I1470" s="10"/>
    </row>
    <row r="1471" spans="9:9" ht="15" customHeight="1" x14ac:dyDescent="0.25">
      <c r="I1471" s="10"/>
    </row>
    <row r="1472" spans="9:9" ht="15" customHeight="1" x14ac:dyDescent="0.25">
      <c r="I1472" s="10"/>
    </row>
    <row r="1473" spans="9:10" ht="15" customHeight="1" x14ac:dyDescent="0.25">
      <c r="I1473" s="10"/>
    </row>
    <row r="1474" spans="9:10" ht="15" customHeight="1" x14ac:dyDescent="0.25">
      <c r="I1474" s="10"/>
    </row>
    <row r="1475" spans="9:10" ht="15" customHeight="1" x14ac:dyDescent="0.25">
      <c r="I1475" s="10"/>
    </row>
    <row r="1476" spans="9:10" ht="15" customHeight="1" x14ac:dyDescent="0.25">
      <c r="I1476" s="10"/>
    </row>
    <row r="1477" spans="9:10" ht="15" customHeight="1" x14ac:dyDescent="0.25">
      <c r="I1477" s="10"/>
    </row>
    <row r="1478" spans="9:10" ht="15" customHeight="1" x14ac:dyDescent="0.25">
      <c r="I1478" s="10"/>
    </row>
    <row r="1479" spans="9:10" ht="15" customHeight="1" x14ac:dyDescent="0.25">
      <c r="I1479" s="20"/>
      <c r="J1479" s="20"/>
    </row>
    <row r="1480" spans="9:10" ht="15" customHeight="1" x14ac:dyDescent="0.25">
      <c r="I1480" s="20"/>
      <c r="J1480" s="20"/>
    </row>
    <row r="1481" spans="9:10" ht="15" customHeight="1" x14ac:dyDescent="0.25">
      <c r="I1481" s="20"/>
      <c r="J1481" s="20"/>
    </row>
    <row r="1482" spans="9:10" ht="15" customHeight="1" x14ac:dyDescent="0.25">
      <c r="I1482" s="20"/>
      <c r="J1482" s="20"/>
    </row>
    <row r="1483" spans="9:10" ht="15" customHeight="1" x14ac:dyDescent="0.25">
      <c r="I1483" s="20"/>
      <c r="J1483" s="20"/>
    </row>
    <row r="1484" spans="9:10" ht="15" customHeight="1" x14ac:dyDescent="0.25">
      <c r="I1484" s="20"/>
      <c r="J1484" s="20"/>
    </row>
    <row r="1485" spans="9:10" ht="15" customHeight="1" x14ac:dyDescent="0.25">
      <c r="I1485" s="20"/>
      <c r="J1485" s="20"/>
    </row>
    <row r="1486" spans="9:10" ht="15" customHeight="1" x14ac:dyDescent="0.25">
      <c r="I1486" s="20"/>
      <c r="J1486" s="20"/>
    </row>
    <row r="1487" spans="9:10" ht="15" customHeight="1" x14ac:dyDescent="0.25">
      <c r="I1487" s="20"/>
      <c r="J1487" s="20"/>
    </row>
    <row r="1488" spans="9:10" ht="15" customHeight="1" x14ac:dyDescent="0.25">
      <c r="I1488" s="20"/>
      <c r="J1488" s="20"/>
    </row>
    <row r="1489" spans="9:10" ht="15" customHeight="1" x14ac:dyDescent="0.25">
      <c r="I1489" s="20"/>
      <c r="J1489" s="20"/>
    </row>
    <row r="1490" spans="9:10" ht="15" customHeight="1" x14ac:dyDescent="0.25">
      <c r="I1490" s="20"/>
      <c r="J1490" s="20"/>
    </row>
    <row r="1491" spans="9:10" ht="15" customHeight="1" x14ac:dyDescent="0.25">
      <c r="I1491" s="20"/>
      <c r="J1491" s="20"/>
    </row>
    <row r="1492" spans="9:10" ht="15" customHeight="1" x14ac:dyDescent="0.25">
      <c r="I1492" s="20"/>
      <c r="J1492" s="20"/>
    </row>
    <row r="1493" spans="9:10" ht="15" customHeight="1" x14ac:dyDescent="0.25">
      <c r="I1493" s="20"/>
      <c r="J1493" s="20"/>
    </row>
    <row r="1494" spans="9:10" ht="15" customHeight="1" x14ac:dyDescent="0.25">
      <c r="I1494" s="20"/>
      <c r="J1494" s="20"/>
    </row>
    <row r="1495" spans="9:10" ht="15" customHeight="1" x14ac:dyDescent="0.25">
      <c r="I1495" s="20"/>
      <c r="J1495" s="20"/>
    </row>
    <row r="1496" spans="9:10" ht="15" customHeight="1" x14ac:dyDescent="0.25">
      <c r="I1496" s="20"/>
      <c r="J1496" s="20"/>
    </row>
    <row r="1497" spans="9:10" ht="15" customHeight="1" x14ac:dyDescent="0.25">
      <c r="I1497" s="20"/>
      <c r="J1497" s="20"/>
    </row>
    <row r="1498" spans="9:10" ht="15" customHeight="1" x14ac:dyDescent="0.25">
      <c r="I1498" s="20"/>
      <c r="J1498" s="20"/>
    </row>
    <row r="1499" spans="9:10" ht="15" customHeight="1" x14ac:dyDescent="0.25">
      <c r="I1499" s="20"/>
      <c r="J1499" s="20"/>
    </row>
    <row r="1500" spans="9:10" ht="15" customHeight="1" x14ac:dyDescent="0.25">
      <c r="I1500" s="20"/>
      <c r="J1500" s="20"/>
    </row>
    <row r="1501" spans="9:10" ht="15" customHeight="1" x14ac:dyDescent="0.25">
      <c r="I1501" s="20"/>
      <c r="J1501" s="20"/>
    </row>
    <row r="1502" spans="9:10" ht="15" customHeight="1" x14ac:dyDescent="0.25">
      <c r="I1502" s="20"/>
      <c r="J1502" s="20"/>
    </row>
    <row r="1503" spans="9:10" ht="15" customHeight="1" x14ac:dyDescent="0.25">
      <c r="I1503" s="10"/>
    </row>
    <row r="1504" spans="9:10" ht="15" customHeight="1" x14ac:dyDescent="0.25">
      <c r="I1504" s="10"/>
    </row>
    <row r="1505" spans="9:9" ht="15" customHeight="1" x14ac:dyDescent="0.25">
      <c r="I1505" s="10"/>
    </row>
    <row r="1506" spans="9:9" ht="15" customHeight="1" x14ac:dyDescent="0.25">
      <c r="I1506" s="10"/>
    </row>
    <row r="1507" spans="9:9" ht="15" customHeight="1" x14ac:dyDescent="0.25">
      <c r="I1507" s="10"/>
    </row>
    <row r="1508" spans="9:9" ht="15" customHeight="1" x14ac:dyDescent="0.25">
      <c r="I1508" s="10"/>
    </row>
    <row r="1509" spans="9:9" ht="15" customHeight="1" x14ac:dyDescent="0.25">
      <c r="I1509" s="10"/>
    </row>
    <row r="1510" spans="9:9" ht="15" customHeight="1" x14ac:dyDescent="0.25">
      <c r="I1510" s="10"/>
    </row>
    <row r="1511" spans="9:9" ht="15" customHeight="1" x14ac:dyDescent="0.25">
      <c r="I1511" s="10"/>
    </row>
    <row r="1512" spans="9:9" ht="15" customHeight="1" x14ac:dyDescent="0.25">
      <c r="I1512" s="10"/>
    </row>
    <row r="1513" spans="9:9" ht="15" customHeight="1" x14ac:dyDescent="0.25">
      <c r="I1513" s="10"/>
    </row>
    <row r="1514" spans="9:9" ht="15" customHeight="1" x14ac:dyDescent="0.25">
      <c r="I1514" s="10"/>
    </row>
    <row r="1515" spans="9:9" ht="15" customHeight="1" x14ac:dyDescent="0.25">
      <c r="I1515" s="10"/>
    </row>
    <row r="1516" spans="9:9" ht="15" customHeight="1" x14ac:dyDescent="0.25">
      <c r="I1516" s="10"/>
    </row>
    <row r="1517" spans="9:9" ht="15" customHeight="1" x14ac:dyDescent="0.25">
      <c r="I1517" s="10"/>
    </row>
    <row r="1518" spans="9:9" ht="15" customHeight="1" x14ac:dyDescent="0.25">
      <c r="I1518" s="10"/>
    </row>
    <row r="1519" spans="9:9" ht="15" customHeight="1" x14ac:dyDescent="0.25">
      <c r="I1519" s="10"/>
    </row>
    <row r="1520" spans="9:9" ht="15" customHeight="1" x14ac:dyDescent="0.25">
      <c r="I1520" s="10"/>
    </row>
    <row r="1521" spans="9:10" ht="15" customHeight="1" x14ac:dyDescent="0.25">
      <c r="I1521" s="10"/>
    </row>
    <row r="1522" spans="9:10" ht="15" customHeight="1" x14ac:dyDescent="0.25">
      <c r="I1522" s="10"/>
    </row>
    <row r="1523" spans="9:10" ht="15" customHeight="1" x14ac:dyDescent="0.25">
      <c r="I1523" s="10"/>
    </row>
    <row r="1524" spans="9:10" ht="15" customHeight="1" x14ac:dyDescent="0.25">
      <c r="I1524" s="10"/>
    </row>
    <row r="1525" spans="9:10" ht="15" customHeight="1" x14ac:dyDescent="0.25">
      <c r="I1525" s="10"/>
    </row>
    <row r="1526" spans="9:10" ht="15" customHeight="1" x14ac:dyDescent="0.25">
      <c r="I1526" s="10"/>
    </row>
    <row r="1527" spans="9:10" ht="15" customHeight="1" x14ac:dyDescent="0.25">
      <c r="I1527" s="20"/>
      <c r="J1527" s="20"/>
    </row>
    <row r="1528" spans="9:10" ht="15" customHeight="1" x14ac:dyDescent="0.25">
      <c r="I1528" s="20"/>
      <c r="J1528" s="20"/>
    </row>
    <row r="1529" spans="9:10" ht="15" customHeight="1" x14ac:dyDescent="0.25">
      <c r="I1529" s="20"/>
      <c r="J1529" s="20"/>
    </row>
    <row r="1530" spans="9:10" ht="15" customHeight="1" x14ac:dyDescent="0.25">
      <c r="I1530" s="20"/>
      <c r="J1530" s="20"/>
    </row>
    <row r="1531" spans="9:10" ht="15" customHeight="1" x14ac:dyDescent="0.25">
      <c r="I1531" s="20"/>
      <c r="J1531" s="20"/>
    </row>
    <row r="1532" spans="9:10" ht="15" customHeight="1" x14ac:dyDescent="0.25">
      <c r="I1532" s="20"/>
      <c r="J1532" s="20"/>
    </row>
    <row r="1533" spans="9:10" ht="15" customHeight="1" x14ac:dyDescent="0.25">
      <c r="I1533" s="20"/>
      <c r="J1533" s="20"/>
    </row>
    <row r="1534" spans="9:10" ht="15" customHeight="1" x14ac:dyDescent="0.25">
      <c r="I1534" s="20"/>
      <c r="J1534" s="20"/>
    </row>
    <row r="1535" spans="9:10" ht="15" customHeight="1" x14ac:dyDescent="0.25">
      <c r="I1535" s="20"/>
      <c r="J1535" s="20"/>
    </row>
    <row r="1536" spans="9:10" ht="15" customHeight="1" x14ac:dyDescent="0.25">
      <c r="I1536" s="20"/>
      <c r="J1536" s="20"/>
    </row>
    <row r="1537" spans="9:10" ht="15" customHeight="1" x14ac:dyDescent="0.25">
      <c r="I1537" s="20"/>
      <c r="J1537" s="20"/>
    </row>
    <row r="1538" spans="9:10" ht="15" customHeight="1" x14ac:dyDescent="0.25">
      <c r="I1538" s="20"/>
      <c r="J1538" s="20"/>
    </row>
    <row r="1539" spans="9:10" ht="15" customHeight="1" x14ac:dyDescent="0.25">
      <c r="I1539" s="20"/>
      <c r="J1539" s="20"/>
    </row>
    <row r="1540" spans="9:10" ht="15" customHeight="1" x14ac:dyDescent="0.25">
      <c r="I1540" s="20"/>
      <c r="J1540" s="20"/>
    </row>
    <row r="1541" spans="9:10" ht="15" customHeight="1" x14ac:dyDescent="0.25">
      <c r="I1541" s="20"/>
      <c r="J1541" s="20"/>
    </row>
    <row r="1542" spans="9:10" ht="15" customHeight="1" x14ac:dyDescent="0.25">
      <c r="I1542" s="20"/>
      <c r="J1542" s="20"/>
    </row>
    <row r="1543" spans="9:10" ht="15" customHeight="1" x14ac:dyDescent="0.25">
      <c r="I1543" s="20"/>
      <c r="J1543" s="20"/>
    </row>
    <row r="1544" spans="9:10" ht="15" customHeight="1" x14ac:dyDescent="0.25">
      <c r="I1544" s="20"/>
      <c r="J1544" s="20"/>
    </row>
    <row r="1545" spans="9:10" ht="15" customHeight="1" x14ac:dyDescent="0.25">
      <c r="I1545" s="20"/>
      <c r="J1545" s="20"/>
    </row>
    <row r="1546" spans="9:10" ht="15" customHeight="1" x14ac:dyDescent="0.25">
      <c r="I1546" s="20"/>
      <c r="J1546" s="20"/>
    </row>
    <row r="1547" spans="9:10" ht="15" customHeight="1" x14ac:dyDescent="0.25">
      <c r="I1547" s="20"/>
      <c r="J1547" s="20"/>
    </row>
    <row r="1548" spans="9:10" ht="15" customHeight="1" x14ac:dyDescent="0.25">
      <c r="I1548" s="20"/>
      <c r="J1548" s="20"/>
    </row>
    <row r="1549" spans="9:10" ht="15" customHeight="1" x14ac:dyDescent="0.25">
      <c r="I1549" s="20"/>
      <c r="J1549" s="20"/>
    </row>
    <row r="1550" spans="9:10" ht="15" customHeight="1" x14ac:dyDescent="0.25">
      <c r="I1550" s="20"/>
      <c r="J1550" s="20"/>
    </row>
    <row r="1551" spans="9:10" ht="15" customHeight="1" x14ac:dyDescent="0.25">
      <c r="I1551" s="10"/>
    </row>
    <row r="1552" spans="9:10" ht="15" customHeight="1" x14ac:dyDescent="0.25">
      <c r="I1552" s="10"/>
    </row>
    <row r="1553" spans="9:9" ht="15" customHeight="1" x14ac:dyDescent="0.25">
      <c r="I1553" s="10"/>
    </row>
    <row r="1554" spans="9:9" ht="15" customHeight="1" x14ac:dyDescent="0.25">
      <c r="I1554" s="10"/>
    </row>
    <row r="1555" spans="9:9" ht="15" customHeight="1" x14ac:dyDescent="0.25">
      <c r="I1555" s="10"/>
    </row>
    <row r="1556" spans="9:9" ht="15" customHeight="1" x14ac:dyDescent="0.25">
      <c r="I1556" s="10"/>
    </row>
    <row r="1557" spans="9:9" ht="15" customHeight="1" x14ac:dyDescent="0.25">
      <c r="I1557" s="10"/>
    </row>
    <row r="1558" spans="9:9" ht="15" customHeight="1" x14ac:dyDescent="0.25">
      <c r="I1558" s="10"/>
    </row>
    <row r="1559" spans="9:9" ht="15" customHeight="1" x14ac:dyDescent="0.25">
      <c r="I1559" s="10"/>
    </row>
    <row r="1560" spans="9:9" ht="15" customHeight="1" x14ac:dyDescent="0.25">
      <c r="I1560" s="10"/>
    </row>
    <row r="1561" spans="9:9" ht="15" customHeight="1" x14ac:dyDescent="0.25">
      <c r="I1561" s="10"/>
    </row>
    <row r="1562" spans="9:9" ht="15" customHeight="1" x14ac:dyDescent="0.25">
      <c r="I1562" s="10"/>
    </row>
    <row r="1563" spans="9:9" ht="15" customHeight="1" x14ac:dyDescent="0.25">
      <c r="I1563" s="10"/>
    </row>
    <row r="1564" spans="9:9" ht="15" customHeight="1" x14ac:dyDescent="0.25">
      <c r="I1564" s="10"/>
    </row>
    <row r="1565" spans="9:9" ht="15" customHeight="1" x14ac:dyDescent="0.25">
      <c r="I1565" s="10"/>
    </row>
    <row r="1566" spans="9:9" ht="15" customHeight="1" x14ac:dyDescent="0.25">
      <c r="I1566" s="10"/>
    </row>
    <row r="1567" spans="9:9" ht="15" customHeight="1" x14ac:dyDescent="0.25">
      <c r="I1567" s="10"/>
    </row>
    <row r="1568" spans="9:9" ht="15" customHeight="1" x14ac:dyDescent="0.25">
      <c r="I1568" s="10"/>
    </row>
    <row r="1569" spans="9:10" ht="15" customHeight="1" x14ac:dyDescent="0.25">
      <c r="I1569" s="10"/>
    </row>
    <row r="1570" spans="9:10" ht="15" customHeight="1" x14ac:dyDescent="0.25">
      <c r="I1570" s="10"/>
    </row>
    <row r="1571" spans="9:10" ht="15" customHeight="1" x14ac:dyDescent="0.25">
      <c r="I1571" s="10"/>
    </row>
    <row r="1572" spans="9:10" ht="15" customHeight="1" x14ac:dyDescent="0.25">
      <c r="I1572" s="10"/>
    </row>
    <row r="1573" spans="9:10" ht="15" customHeight="1" x14ac:dyDescent="0.25">
      <c r="I1573" s="10"/>
    </row>
    <row r="1574" spans="9:10" ht="15" customHeight="1" x14ac:dyDescent="0.25">
      <c r="I1574" s="10"/>
    </row>
    <row r="1575" spans="9:10" ht="15" customHeight="1" x14ac:dyDescent="0.25">
      <c r="I1575" s="20"/>
      <c r="J1575" s="20"/>
    </row>
    <row r="1576" spans="9:10" ht="15" customHeight="1" x14ac:dyDescent="0.25">
      <c r="I1576" s="20"/>
      <c r="J1576" s="20"/>
    </row>
    <row r="1577" spans="9:10" ht="15" customHeight="1" x14ac:dyDescent="0.25">
      <c r="I1577" s="20"/>
      <c r="J1577" s="20"/>
    </row>
    <row r="1578" spans="9:10" ht="15" customHeight="1" x14ac:dyDescent="0.25">
      <c r="I1578" s="20"/>
      <c r="J1578" s="20"/>
    </row>
    <row r="1579" spans="9:10" ht="15" customHeight="1" x14ac:dyDescent="0.25">
      <c r="I1579" s="20"/>
      <c r="J1579" s="20"/>
    </row>
    <row r="1580" spans="9:10" ht="15" customHeight="1" x14ac:dyDescent="0.25">
      <c r="I1580" s="20"/>
      <c r="J1580" s="20"/>
    </row>
    <row r="1581" spans="9:10" ht="15" customHeight="1" x14ac:dyDescent="0.25">
      <c r="I1581" s="20"/>
      <c r="J1581" s="20"/>
    </row>
    <row r="1582" spans="9:10" ht="15" customHeight="1" x14ac:dyDescent="0.25">
      <c r="I1582" s="20"/>
      <c r="J1582" s="20"/>
    </row>
    <row r="1583" spans="9:10" ht="15" customHeight="1" x14ac:dyDescent="0.25">
      <c r="I1583" s="20"/>
      <c r="J1583" s="20"/>
    </row>
    <row r="1584" spans="9:10" ht="15" customHeight="1" x14ac:dyDescent="0.25">
      <c r="I1584" s="20"/>
      <c r="J1584" s="20"/>
    </row>
    <row r="1585" spans="1:10" ht="15" customHeight="1" x14ac:dyDescent="0.25">
      <c r="I1585" s="20"/>
      <c r="J1585" s="20"/>
    </row>
    <row r="1586" spans="1:10" ht="15" customHeight="1" x14ac:dyDescent="0.25">
      <c r="I1586" s="20"/>
      <c r="J1586" s="20"/>
    </row>
    <row r="1587" spans="1:10" ht="15" customHeight="1" x14ac:dyDescent="0.25">
      <c r="I1587" s="20"/>
      <c r="J1587" s="20"/>
    </row>
    <row r="1588" spans="1:10" ht="15" customHeight="1" x14ac:dyDescent="0.25">
      <c r="I1588" s="20"/>
      <c r="J1588" s="20"/>
    </row>
    <row r="1589" spans="1:10" ht="15" customHeight="1" x14ac:dyDescent="0.25">
      <c r="I1589" s="20"/>
      <c r="J1589" s="20"/>
    </row>
    <row r="1590" spans="1:10" ht="15" customHeight="1" x14ac:dyDescent="0.25">
      <c r="I1590" s="20"/>
      <c r="J1590" s="20"/>
    </row>
    <row r="1591" spans="1:10" ht="15" customHeight="1" x14ac:dyDescent="0.25">
      <c r="I1591" s="20"/>
      <c r="J1591" s="20"/>
    </row>
    <row r="1592" spans="1:10" ht="15" customHeight="1" x14ac:dyDescent="0.25">
      <c r="I1592" s="20"/>
      <c r="J1592" s="20"/>
    </row>
    <row r="1593" spans="1:10" ht="15" customHeight="1" x14ac:dyDescent="0.25">
      <c r="I1593" s="20"/>
      <c r="J1593" s="20"/>
    </row>
    <row r="1594" spans="1:10" ht="15" customHeight="1" x14ac:dyDescent="0.25">
      <c r="I1594" s="20"/>
      <c r="J1594" s="20"/>
    </row>
    <row r="1595" spans="1:10" ht="15" customHeight="1" x14ac:dyDescent="0.25">
      <c r="I1595" s="20"/>
      <c r="J1595" s="20"/>
    </row>
    <row r="1596" spans="1:10" ht="15" customHeight="1" x14ac:dyDescent="0.25">
      <c r="I1596" s="20"/>
      <c r="J1596" s="20"/>
    </row>
    <row r="1597" spans="1:10" ht="15" customHeight="1" x14ac:dyDescent="0.25">
      <c r="I1597" s="20"/>
      <c r="J1597" s="20"/>
    </row>
    <row r="1598" spans="1:10" ht="15" customHeight="1" x14ac:dyDescent="0.25">
      <c r="A1598" s="11" t="s">
        <v>114</v>
      </c>
      <c r="I1598" s="20"/>
      <c r="J1598" s="20"/>
    </row>
    <row r="1600" spans="1:10" ht="15" customHeight="1" x14ac:dyDescent="0.25">
      <c r="I1600" s="10"/>
    </row>
    <row r="1601" spans="1:10" ht="15" customHeight="1" x14ac:dyDescent="0.25">
      <c r="I1601" s="10"/>
    </row>
    <row r="1602" spans="1:10" ht="15" customHeight="1" x14ac:dyDescent="0.25">
      <c r="I1602" s="10"/>
    </row>
    <row r="1603" spans="1:10" ht="15" customHeight="1" x14ac:dyDescent="0.25">
      <c r="I1603" s="20"/>
      <c r="J1603" s="20"/>
    </row>
    <row r="1604" spans="1:10" ht="15" customHeight="1" x14ac:dyDescent="0.25">
      <c r="I1604" s="20"/>
      <c r="J1604" s="20"/>
    </row>
    <row r="1605" spans="1:10" ht="15" customHeight="1" x14ac:dyDescent="0.25">
      <c r="I1605" s="20"/>
      <c r="J1605" s="20"/>
    </row>
    <row r="1606" spans="1:10" ht="15" customHeight="1" x14ac:dyDescent="0.25">
      <c r="I1606" s="10"/>
    </row>
    <row r="1607" spans="1:10" ht="15" customHeight="1" x14ac:dyDescent="0.25">
      <c r="I1607" s="10"/>
    </row>
    <row r="1608" spans="1:10" ht="15" customHeight="1" x14ac:dyDescent="0.25">
      <c r="I1608" s="10"/>
    </row>
    <row r="1609" spans="1:10" ht="15" customHeight="1" x14ac:dyDescent="0.25">
      <c r="I1609" s="20"/>
      <c r="J1609" s="20"/>
    </row>
    <row r="1610" spans="1:10" ht="15" customHeight="1" x14ac:dyDescent="0.25">
      <c r="I1610" s="20"/>
      <c r="J1610" s="20"/>
    </row>
    <row r="1611" spans="1:10" ht="15" customHeight="1" x14ac:dyDescent="0.25">
      <c r="I1611" s="20"/>
      <c r="J1611" s="20"/>
    </row>
    <row r="1612" spans="1:10" ht="15" customHeight="1" x14ac:dyDescent="0.25">
      <c r="I1612" s="10"/>
    </row>
    <row r="1613" spans="1:10" ht="15" customHeight="1" x14ac:dyDescent="0.25">
      <c r="I1613" s="10"/>
    </row>
    <row r="1614" spans="1:10" ht="15" customHeight="1" x14ac:dyDescent="0.25">
      <c r="I1614" s="10"/>
    </row>
    <row r="1615" spans="1:10" ht="15" customHeight="1" x14ac:dyDescent="0.25">
      <c r="I1615" s="20"/>
      <c r="J1615" s="20"/>
    </row>
    <row r="1616" spans="1:10" ht="15" customHeight="1" x14ac:dyDescent="0.25">
      <c r="A1616" s="11" t="s">
        <v>115</v>
      </c>
      <c r="I1616" s="20"/>
      <c r="J1616" s="20"/>
    </row>
    <row r="1617" spans="9:10" ht="15" customHeight="1" x14ac:dyDescent="0.25">
      <c r="I1617" s="20"/>
      <c r="J1617" s="20"/>
    </row>
    <row r="1618" spans="9:10" ht="15" customHeight="1" x14ac:dyDescent="0.25">
      <c r="I1618" s="10"/>
    </row>
    <row r="1619" spans="9:10" ht="15" customHeight="1" x14ac:dyDescent="0.25">
      <c r="I1619" s="10"/>
    </row>
    <row r="1620" spans="9:10" ht="15" customHeight="1" x14ac:dyDescent="0.25">
      <c r="I1620" s="10"/>
    </row>
    <row r="1621" spans="9:10" ht="15" customHeight="1" x14ac:dyDescent="0.25">
      <c r="I1621" s="20"/>
      <c r="J1621" s="20"/>
    </row>
    <row r="1622" spans="9:10" ht="15" customHeight="1" x14ac:dyDescent="0.25">
      <c r="I1622" s="20"/>
      <c r="J1622" s="20"/>
    </row>
    <row r="1623" spans="9:10" ht="15" customHeight="1" x14ac:dyDescent="0.25">
      <c r="I1623" s="20"/>
      <c r="J1623" s="20"/>
    </row>
    <row r="1624" spans="9:10" ht="15" customHeight="1" x14ac:dyDescent="0.25">
      <c r="I1624" s="10"/>
    </row>
    <row r="1625" spans="9:10" ht="15" customHeight="1" x14ac:dyDescent="0.25">
      <c r="I1625" s="10"/>
    </row>
    <row r="1626" spans="9:10" ht="15" customHeight="1" x14ac:dyDescent="0.25">
      <c r="I1626" s="10"/>
    </row>
    <row r="1627" spans="9:10" ht="15" customHeight="1" x14ac:dyDescent="0.25">
      <c r="I1627" s="20"/>
      <c r="J1627" s="20"/>
    </row>
    <row r="1628" spans="9:10" ht="15" customHeight="1" x14ac:dyDescent="0.25">
      <c r="I1628" s="20"/>
      <c r="J1628" s="20"/>
    </row>
    <row r="1629" spans="9:10" ht="15" customHeight="1" x14ac:dyDescent="0.25">
      <c r="I1629" s="20"/>
      <c r="J1629" s="20"/>
    </row>
    <row r="1630" spans="9:10" ht="15" customHeight="1" x14ac:dyDescent="0.25">
      <c r="I1630" s="10"/>
    </row>
    <row r="1631" spans="9:10" ht="15" customHeight="1" x14ac:dyDescent="0.25">
      <c r="I1631" s="10"/>
    </row>
    <row r="1632" spans="9:10" ht="15" customHeight="1" x14ac:dyDescent="0.25">
      <c r="I1632" s="10"/>
    </row>
    <row r="1633" spans="1:10" ht="15" customHeight="1" x14ac:dyDescent="0.25">
      <c r="I1633" s="20"/>
      <c r="J1633" s="20"/>
    </row>
    <row r="1634" spans="1:10" ht="15" customHeight="1" x14ac:dyDescent="0.25">
      <c r="I1634" s="20"/>
      <c r="J1634" s="20"/>
    </row>
    <row r="1635" spans="1:10" ht="15" customHeight="1" x14ac:dyDescent="0.25">
      <c r="A1635" s="11" t="s">
        <v>116</v>
      </c>
      <c r="I1635" s="20"/>
      <c r="J1635" s="20"/>
    </row>
    <row r="1637" spans="1:10" ht="15" customHeight="1" x14ac:dyDescent="0.25">
      <c r="I1637" s="10"/>
    </row>
    <row r="1638" spans="1:10" ht="15" customHeight="1" x14ac:dyDescent="0.25">
      <c r="I1638" s="10"/>
    </row>
    <row r="1639" spans="1:10" ht="15" customHeight="1" x14ac:dyDescent="0.25">
      <c r="I1639" s="10"/>
    </row>
    <row r="1640" spans="1:10" ht="15" customHeight="1" x14ac:dyDescent="0.25">
      <c r="I1640" s="20"/>
      <c r="J1640" s="20"/>
    </row>
    <row r="1641" spans="1:10" ht="15" customHeight="1" x14ac:dyDescent="0.25">
      <c r="I1641" s="20"/>
      <c r="J1641" s="20"/>
    </row>
    <row r="1642" spans="1:10" ht="15" customHeight="1" x14ac:dyDescent="0.25">
      <c r="I1642" s="20"/>
      <c r="J1642" s="20"/>
    </row>
    <row r="1643" spans="1:10" ht="15" customHeight="1" x14ac:dyDescent="0.25">
      <c r="I1643" s="10"/>
    </row>
    <row r="1644" spans="1:10" ht="15" customHeight="1" x14ac:dyDescent="0.25">
      <c r="I1644" s="10"/>
    </row>
    <row r="1645" spans="1:10" ht="15" customHeight="1" x14ac:dyDescent="0.25">
      <c r="I1645" s="10"/>
    </row>
    <row r="1646" spans="1:10" ht="15" customHeight="1" x14ac:dyDescent="0.25">
      <c r="I1646" s="20"/>
      <c r="J1646" s="20"/>
    </row>
    <row r="1647" spans="1:10" ht="15" customHeight="1" x14ac:dyDescent="0.25">
      <c r="I1647" s="20"/>
      <c r="J1647" s="20"/>
    </row>
    <row r="1648" spans="1:10" ht="15" customHeight="1" x14ac:dyDescent="0.25">
      <c r="I1648" s="20"/>
      <c r="J1648" s="20"/>
    </row>
    <row r="1649" spans="1:10" ht="15" customHeight="1" x14ac:dyDescent="0.25">
      <c r="I1649" s="10"/>
    </row>
    <row r="1650" spans="1:10" ht="15" customHeight="1" x14ac:dyDescent="0.25">
      <c r="I1650" s="10"/>
    </row>
    <row r="1651" spans="1:10" ht="15" customHeight="1" x14ac:dyDescent="0.25">
      <c r="I1651" s="10"/>
    </row>
    <row r="1652" spans="1:10" ht="15" customHeight="1" x14ac:dyDescent="0.25">
      <c r="I1652" s="20"/>
      <c r="J1652" s="20"/>
    </row>
    <row r="1653" spans="1:10" ht="15" customHeight="1" x14ac:dyDescent="0.25">
      <c r="A1653" s="11" t="s">
        <v>117</v>
      </c>
      <c r="I1653" s="20"/>
      <c r="J1653" s="20"/>
    </row>
    <row r="1654" spans="1:10" ht="15" customHeight="1" x14ac:dyDescent="0.25">
      <c r="I1654" s="20"/>
      <c r="J1654" s="20"/>
    </row>
    <row r="1655" spans="1:10" ht="15" customHeight="1" x14ac:dyDescent="0.25">
      <c r="I1655" s="10"/>
    </row>
    <row r="1656" spans="1:10" ht="15" customHeight="1" x14ac:dyDescent="0.25">
      <c r="I1656" s="10"/>
    </row>
    <row r="1657" spans="1:10" ht="15" customHeight="1" x14ac:dyDescent="0.25">
      <c r="I1657" s="10"/>
    </row>
    <row r="1658" spans="1:10" ht="15" customHeight="1" x14ac:dyDescent="0.25">
      <c r="I1658" s="20"/>
      <c r="J1658" s="20"/>
    </row>
    <row r="1659" spans="1:10" ht="15" customHeight="1" x14ac:dyDescent="0.25">
      <c r="I1659" s="20"/>
      <c r="J1659" s="20"/>
    </row>
    <row r="1660" spans="1:10" ht="15" customHeight="1" x14ac:dyDescent="0.25">
      <c r="I1660" s="20"/>
      <c r="J1660" s="20"/>
    </row>
    <row r="1661" spans="1:10" ht="15" customHeight="1" x14ac:dyDescent="0.25">
      <c r="I1661" s="10"/>
    </row>
    <row r="1662" spans="1:10" ht="15" customHeight="1" x14ac:dyDescent="0.25">
      <c r="I1662" s="10"/>
    </row>
    <row r="1663" spans="1:10" ht="15" customHeight="1" x14ac:dyDescent="0.25">
      <c r="I1663" s="10"/>
    </row>
    <row r="1664" spans="1:10" ht="15" customHeight="1" x14ac:dyDescent="0.25">
      <c r="I1664" s="20"/>
      <c r="J1664" s="20"/>
    </row>
    <row r="1665" spans="1:10" ht="15" customHeight="1" x14ac:dyDescent="0.25">
      <c r="I1665" s="20"/>
      <c r="J1665" s="20"/>
    </row>
    <row r="1666" spans="1:10" ht="15" customHeight="1" x14ac:dyDescent="0.25">
      <c r="I1666" s="20"/>
      <c r="J1666" s="20"/>
    </row>
    <row r="1667" spans="1:10" ht="15" customHeight="1" x14ac:dyDescent="0.25">
      <c r="I1667" s="10"/>
    </row>
    <row r="1668" spans="1:10" ht="15" customHeight="1" x14ac:dyDescent="0.25">
      <c r="I1668" s="10"/>
    </row>
    <row r="1669" spans="1:10" ht="15" customHeight="1" x14ac:dyDescent="0.25">
      <c r="I1669" s="10"/>
    </row>
    <row r="1670" spans="1:10" ht="15" customHeight="1" x14ac:dyDescent="0.25">
      <c r="I1670" s="20"/>
      <c r="J1670" s="20"/>
    </row>
    <row r="1671" spans="1:10" ht="15" customHeight="1" x14ac:dyDescent="0.25">
      <c r="I1671" s="20"/>
      <c r="J1671" s="20"/>
    </row>
    <row r="1672" spans="1:10" ht="15" customHeight="1" x14ac:dyDescent="0.25">
      <c r="A1672" s="11" t="s">
        <v>114</v>
      </c>
      <c r="I1672" s="20"/>
      <c r="J1672" s="20"/>
    </row>
    <row r="1674" spans="1:10" ht="15" customHeight="1" x14ac:dyDescent="0.25">
      <c r="I1674" s="10"/>
    </row>
    <row r="1675" spans="1:10" ht="15" customHeight="1" x14ac:dyDescent="0.25">
      <c r="I1675" s="10"/>
    </row>
    <row r="1676" spans="1:10" ht="15" customHeight="1" x14ac:dyDescent="0.25">
      <c r="I1676" s="10"/>
    </row>
    <row r="1677" spans="1:10" ht="15" customHeight="1" x14ac:dyDescent="0.25">
      <c r="I1677" s="20"/>
      <c r="J1677" s="20"/>
    </row>
    <row r="1678" spans="1:10" ht="15" customHeight="1" x14ac:dyDescent="0.25">
      <c r="I1678" s="20"/>
      <c r="J1678" s="20"/>
    </row>
    <row r="1679" spans="1:10" ht="15" customHeight="1" x14ac:dyDescent="0.25">
      <c r="I1679" s="20"/>
      <c r="J1679" s="20"/>
    </row>
    <row r="1680" spans="1:10" ht="15" customHeight="1" x14ac:dyDescent="0.25">
      <c r="I1680" s="10"/>
    </row>
    <row r="1681" spans="1:10" ht="15" customHeight="1" x14ac:dyDescent="0.25">
      <c r="I1681" s="10"/>
    </row>
    <row r="1682" spans="1:10" ht="15" customHeight="1" x14ac:dyDescent="0.25">
      <c r="I1682" s="10"/>
    </row>
    <row r="1683" spans="1:10" ht="15" customHeight="1" x14ac:dyDescent="0.25">
      <c r="I1683" s="20"/>
      <c r="J1683" s="20"/>
    </row>
    <row r="1684" spans="1:10" ht="15" customHeight="1" x14ac:dyDescent="0.25">
      <c r="I1684" s="20"/>
      <c r="J1684" s="20"/>
    </row>
    <row r="1685" spans="1:10" ht="15" customHeight="1" x14ac:dyDescent="0.25">
      <c r="I1685" s="20"/>
      <c r="J1685" s="20"/>
    </row>
    <row r="1686" spans="1:10" ht="15" customHeight="1" x14ac:dyDescent="0.25">
      <c r="I1686" s="10"/>
    </row>
    <row r="1687" spans="1:10" ht="15" customHeight="1" x14ac:dyDescent="0.25">
      <c r="I1687" s="10"/>
    </row>
    <row r="1688" spans="1:10" ht="15" customHeight="1" x14ac:dyDescent="0.25">
      <c r="I1688" s="10"/>
    </row>
    <row r="1689" spans="1:10" ht="15" customHeight="1" x14ac:dyDescent="0.25">
      <c r="I1689" s="20"/>
      <c r="J1689" s="20"/>
    </row>
    <row r="1690" spans="1:10" ht="15" customHeight="1" x14ac:dyDescent="0.25">
      <c r="A1690" s="11" t="s">
        <v>115</v>
      </c>
      <c r="I1690" s="20"/>
      <c r="J1690" s="20"/>
    </row>
    <row r="1691" spans="1:10" ht="15" customHeight="1" x14ac:dyDescent="0.25">
      <c r="I1691" s="20"/>
      <c r="J1691" s="20"/>
    </row>
    <row r="1692" spans="1:10" ht="15" customHeight="1" x14ac:dyDescent="0.25">
      <c r="I1692" s="10"/>
    </row>
    <row r="1693" spans="1:10" ht="15" customHeight="1" x14ac:dyDescent="0.25">
      <c r="I1693" s="10"/>
    </row>
    <row r="1694" spans="1:10" ht="15" customHeight="1" x14ac:dyDescent="0.25">
      <c r="I1694" s="10"/>
    </row>
    <row r="1695" spans="1:10" ht="15" customHeight="1" x14ac:dyDescent="0.25">
      <c r="I1695" s="20"/>
      <c r="J1695" s="20"/>
    </row>
    <row r="1696" spans="1:10" ht="15" customHeight="1" x14ac:dyDescent="0.25">
      <c r="I1696" s="20"/>
      <c r="J1696" s="20"/>
    </row>
    <row r="1697" spans="1:18" ht="15" customHeight="1" x14ac:dyDescent="0.25">
      <c r="I1697" s="20"/>
      <c r="J1697" s="20"/>
    </row>
    <row r="1698" spans="1:18" ht="15" customHeight="1" x14ac:dyDescent="0.25">
      <c r="I1698" s="10"/>
    </row>
    <row r="1699" spans="1:18" ht="15" customHeight="1" x14ac:dyDescent="0.25">
      <c r="I1699" s="10"/>
    </row>
    <row r="1700" spans="1:18" ht="15" customHeight="1" x14ac:dyDescent="0.25">
      <c r="I1700" s="10"/>
    </row>
    <row r="1701" spans="1:18" ht="15" customHeight="1" x14ac:dyDescent="0.25">
      <c r="I1701" s="20"/>
      <c r="J1701" s="20"/>
    </row>
    <row r="1702" spans="1:18" ht="15" customHeight="1" x14ac:dyDescent="0.25">
      <c r="I1702" s="20"/>
      <c r="J1702" s="20"/>
    </row>
    <row r="1703" spans="1:18" ht="15" customHeight="1" x14ac:dyDescent="0.25">
      <c r="I1703" s="20"/>
      <c r="J1703" s="20"/>
    </row>
    <row r="1704" spans="1:18" ht="15" customHeight="1" x14ac:dyDescent="0.25">
      <c r="I1704" s="10"/>
    </row>
    <row r="1705" spans="1:18" ht="15" customHeight="1" x14ac:dyDescent="0.25">
      <c r="I1705" s="10"/>
    </row>
    <row r="1706" spans="1:18" ht="15" customHeight="1" x14ac:dyDescent="0.25">
      <c r="I1706" s="10"/>
    </row>
    <row r="1707" spans="1:18" ht="15" customHeight="1" x14ac:dyDescent="0.25">
      <c r="I1707" s="20"/>
      <c r="J1707" s="20"/>
    </row>
    <row r="1708" spans="1:18" ht="15" customHeight="1" x14ac:dyDescent="0.25">
      <c r="A1708" s="11" t="s">
        <v>116</v>
      </c>
      <c r="I1708" s="20"/>
      <c r="J1708" s="20"/>
    </row>
    <row r="1709" spans="1:18" ht="15" customHeight="1" x14ac:dyDescent="0.25">
      <c r="I1709" s="20"/>
      <c r="J1709" s="20"/>
    </row>
    <row r="1710" spans="1:18" ht="15" customHeight="1" x14ac:dyDescent="0.25">
      <c r="I1710" s="10"/>
      <c r="L1710" s="21"/>
      <c r="M1710" s="21"/>
      <c r="N1710" s="21"/>
      <c r="O1710" s="21"/>
      <c r="P1710" s="21"/>
      <c r="Q1710" s="21"/>
      <c r="R1710" s="21"/>
    </row>
    <row r="1711" spans="1:18" ht="15" customHeight="1" x14ac:dyDescent="0.25">
      <c r="I1711" s="10"/>
      <c r="L1711" s="21"/>
      <c r="M1711" s="21"/>
      <c r="N1711" s="21"/>
      <c r="O1711" s="21"/>
      <c r="P1711" s="21"/>
      <c r="Q1711" s="21"/>
      <c r="R1711" s="21"/>
    </row>
    <row r="1712" spans="1:18" ht="15" customHeight="1" x14ac:dyDescent="0.25">
      <c r="I1712" s="10"/>
      <c r="L1712" s="21"/>
      <c r="M1712" s="21"/>
      <c r="N1712" s="21"/>
      <c r="O1712" s="21"/>
      <c r="P1712" s="21"/>
      <c r="Q1712" s="21"/>
      <c r="R1712" s="21"/>
    </row>
    <row r="1713" spans="1:18" ht="15" customHeight="1" x14ac:dyDescent="0.25">
      <c r="I1713" s="20"/>
      <c r="J1713" s="20"/>
      <c r="L1713" s="21"/>
      <c r="M1713" s="21"/>
      <c r="N1713" s="21"/>
      <c r="O1713" s="21"/>
      <c r="P1713" s="21"/>
      <c r="Q1713" s="21"/>
      <c r="R1713" s="21"/>
    </row>
    <row r="1714" spans="1:18" ht="15" customHeight="1" x14ac:dyDescent="0.25">
      <c r="I1714" s="20"/>
      <c r="J1714" s="20"/>
      <c r="L1714" s="21"/>
      <c r="M1714" s="21"/>
      <c r="N1714" s="21"/>
      <c r="O1714" s="21"/>
      <c r="P1714" s="21"/>
      <c r="Q1714" s="21"/>
      <c r="R1714" s="21"/>
    </row>
    <row r="1715" spans="1:18" ht="15" customHeight="1" x14ac:dyDescent="0.25">
      <c r="I1715" s="20"/>
      <c r="J1715" s="20"/>
      <c r="L1715" s="21"/>
      <c r="M1715" s="21"/>
      <c r="N1715" s="21"/>
      <c r="O1715" s="21"/>
      <c r="P1715" s="21"/>
      <c r="Q1715" s="21"/>
      <c r="R1715" s="21"/>
    </row>
    <row r="1716" spans="1:18" ht="15" customHeight="1" x14ac:dyDescent="0.25">
      <c r="I1716" s="10"/>
      <c r="L1716" s="21"/>
      <c r="M1716" s="21"/>
      <c r="N1716" s="21"/>
      <c r="O1716" s="21"/>
      <c r="P1716" s="21"/>
      <c r="Q1716" s="21"/>
      <c r="R1716" s="21"/>
    </row>
    <row r="1717" spans="1:18" ht="15" customHeight="1" x14ac:dyDescent="0.25">
      <c r="I1717" s="10"/>
      <c r="L1717" s="21"/>
      <c r="M1717" s="21"/>
      <c r="N1717" s="21"/>
      <c r="O1717" s="21"/>
      <c r="P1717" s="21"/>
      <c r="Q1717" s="21"/>
      <c r="R1717" s="21"/>
    </row>
    <row r="1718" spans="1:18" ht="15" customHeight="1" x14ac:dyDescent="0.25">
      <c r="I1718" s="10"/>
      <c r="L1718" s="21"/>
      <c r="M1718" s="21"/>
      <c r="N1718" s="21"/>
      <c r="O1718" s="21"/>
      <c r="P1718" s="21"/>
      <c r="Q1718" s="21"/>
      <c r="R1718" s="21"/>
    </row>
    <row r="1719" spans="1:18" ht="15" customHeight="1" x14ac:dyDescent="0.25">
      <c r="I1719" s="20"/>
      <c r="J1719" s="20"/>
      <c r="L1719" s="21"/>
      <c r="M1719" s="21"/>
      <c r="N1719" s="21"/>
      <c r="O1719" s="21"/>
      <c r="P1719" s="21"/>
      <c r="Q1719" s="21"/>
      <c r="R1719" s="21"/>
    </row>
    <row r="1720" spans="1:18" ht="15" customHeight="1" x14ac:dyDescent="0.25">
      <c r="I1720" s="20"/>
      <c r="J1720" s="20"/>
      <c r="L1720" s="21"/>
      <c r="M1720" s="21"/>
      <c r="N1720" s="21"/>
      <c r="O1720" s="21"/>
      <c r="P1720" s="21"/>
      <c r="Q1720" s="21"/>
      <c r="R1720" s="21"/>
    </row>
    <row r="1721" spans="1:18" ht="15" customHeight="1" x14ac:dyDescent="0.25">
      <c r="I1721" s="20"/>
      <c r="J1721" s="20"/>
      <c r="L1721" s="21"/>
      <c r="M1721" s="21"/>
      <c r="N1721" s="21"/>
      <c r="O1721" s="21"/>
      <c r="P1721" s="21"/>
      <c r="Q1721" s="21"/>
      <c r="R1721" s="21"/>
    </row>
    <row r="1722" spans="1:18" ht="15" customHeight="1" x14ac:dyDescent="0.25">
      <c r="I1722" s="10"/>
      <c r="L1722" s="21"/>
      <c r="M1722" s="21"/>
      <c r="N1722" s="21"/>
      <c r="O1722" s="21"/>
      <c r="P1722" s="21"/>
      <c r="Q1722" s="21"/>
      <c r="R1722" s="21"/>
    </row>
    <row r="1723" spans="1:18" ht="15" customHeight="1" x14ac:dyDescent="0.25">
      <c r="I1723" s="10"/>
      <c r="L1723" s="21"/>
      <c r="M1723" s="21"/>
      <c r="N1723" s="21"/>
      <c r="O1723" s="21"/>
      <c r="P1723" s="21"/>
      <c r="Q1723" s="21"/>
      <c r="R1723" s="21"/>
    </row>
    <row r="1724" spans="1:18" ht="15" customHeight="1" x14ac:dyDescent="0.25">
      <c r="I1724" s="10"/>
      <c r="L1724" s="21"/>
      <c r="M1724" s="21"/>
      <c r="N1724" s="21"/>
      <c r="O1724" s="21"/>
      <c r="P1724" s="21"/>
      <c r="Q1724" s="21"/>
      <c r="R1724" s="21"/>
    </row>
    <row r="1725" spans="1:18" ht="15" customHeight="1" x14ac:dyDescent="0.25">
      <c r="I1725" s="20"/>
      <c r="J1725" s="20"/>
      <c r="L1725" s="21"/>
      <c r="M1725" s="21"/>
      <c r="N1725" s="21"/>
      <c r="O1725" s="21"/>
      <c r="P1725" s="21"/>
      <c r="Q1725" s="21"/>
      <c r="R1725" s="21"/>
    </row>
    <row r="1726" spans="1:18" ht="15" customHeight="1" x14ac:dyDescent="0.25">
      <c r="A1726" s="11" t="s">
        <v>117</v>
      </c>
      <c r="I1726" s="20"/>
      <c r="J1726" s="20"/>
      <c r="L1726" s="21"/>
      <c r="M1726" s="21"/>
      <c r="N1726" s="21"/>
      <c r="O1726" s="21"/>
      <c r="P1726" s="21"/>
      <c r="Q1726" s="21"/>
      <c r="R1726" s="21"/>
    </row>
    <row r="1727" spans="1:18" ht="15" customHeight="1" x14ac:dyDescent="0.25">
      <c r="I1727" s="20"/>
      <c r="J1727" s="20"/>
      <c r="L1727" s="21"/>
      <c r="M1727" s="21"/>
      <c r="N1727" s="21"/>
      <c r="O1727" s="21"/>
      <c r="P1727" s="21"/>
      <c r="Q1727" s="21"/>
      <c r="R1727" s="21"/>
    </row>
    <row r="1728" spans="1:18" ht="15" customHeight="1" x14ac:dyDescent="0.25">
      <c r="I1728" s="10"/>
      <c r="L1728" s="21"/>
      <c r="M1728" s="21"/>
      <c r="N1728" s="21"/>
      <c r="O1728" s="21"/>
      <c r="P1728" s="21"/>
      <c r="Q1728" s="21"/>
      <c r="R1728" s="21"/>
    </row>
    <row r="1729" spans="9:18" ht="15" customHeight="1" x14ac:dyDescent="0.25">
      <c r="I1729" s="10"/>
      <c r="L1729" s="21"/>
      <c r="M1729" s="21"/>
      <c r="N1729" s="21"/>
      <c r="O1729" s="21"/>
      <c r="P1729" s="21"/>
      <c r="Q1729" s="21"/>
      <c r="R1729" s="21"/>
    </row>
    <row r="1730" spans="9:18" ht="15" customHeight="1" x14ac:dyDescent="0.25">
      <c r="I1730" s="10"/>
      <c r="L1730" s="21"/>
      <c r="M1730" s="21"/>
      <c r="N1730" s="21"/>
      <c r="O1730" s="21"/>
      <c r="P1730" s="21"/>
      <c r="Q1730" s="21"/>
      <c r="R1730" s="21"/>
    </row>
    <row r="1731" spans="9:18" ht="15" customHeight="1" x14ac:dyDescent="0.25">
      <c r="I1731" s="20"/>
      <c r="J1731" s="20"/>
      <c r="L1731" s="21"/>
      <c r="M1731" s="21"/>
      <c r="N1731" s="21"/>
      <c r="O1731" s="21"/>
      <c r="P1731" s="21"/>
      <c r="Q1731" s="21"/>
      <c r="R1731" s="21"/>
    </row>
    <row r="1732" spans="9:18" ht="15" customHeight="1" x14ac:dyDescent="0.25">
      <c r="I1732" s="20"/>
      <c r="J1732" s="20"/>
      <c r="L1732" s="21"/>
      <c r="M1732" s="21"/>
      <c r="N1732" s="21"/>
      <c r="O1732" s="21"/>
      <c r="P1732" s="21"/>
      <c r="Q1732" s="21"/>
      <c r="R1732" s="21"/>
    </row>
    <row r="1733" spans="9:18" ht="15" customHeight="1" x14ac:dyDescent="0.25">
      <c r="I1733" s="20"/>
      <c r="J1733" s="20"/>
      <c r="L1733" s="21"/>
      <c r="M1733" s="21"/>
      <c r="N1733" s="21"/>
      <c r="O1733" s="21"/>
      <c r="P1733" s="21"/>
      <c r="Q1733" s="21"/>
      <c r="R1733" s="21"/>
    </row>
    <row r="1734" spans="9:18" ht="15" customHeight="1" x14ac:dyDescent="0.25">
      <c r="I1734" s="10"/>
      <c r="L1734" s="21"/>
      <c r="M1734" s="21"/>
      <c r="N1734" s="21"/>
      <c r="O1734" s="21"/>
      <c r="P1734" s="21"/>
      <c r="Q1734" s="21"/>
      <c r="R1734" s="21"/>
    </row>
    <row r="1735" spans="9:18" ht="15" customHeight="1" x14ac:dyDescent="0.25">
      <c r="I1735" s="10"/>
      <c r="L1735" s="21"/>
      <c r="M1735" s="21"/>
      <c r="N1735" s="21"/>
      <c r="O1735" s="21"/>
      <c r="P1735" s="21"/>
      <c r="Q1735" s="21"/>
      <c r="R1735" s="21"/>
    </row>
    <row r="1736" spans="9:18" ht="15" customHeight="1" x14ac:dyDescent="0.25">
      <c r="I1736" s="10"/>
      <c r="L1736" s="21"/>
      <c r="M1736" s="21"/>
      <c r="N1736" s="21"/>
      <c r="O1736" s="21"/>
      <c r="P1736" s="21"/>
      <c r="Q1736" s="21"/>
      <c r="R1736" s="21"/>
    </row>
    <row r="1737" spans="9:18" ht="15" customHeight="1" x14ac:dyDescent="0.25">
      <c r="I1737" s="20"/>
      <c r="J1737" s="20"/>
      <c r="L1737" s="21"/>
      <c r="M1737" s="21"/>
      <c r="N1737" s="21"/>
      <c r="O1737" s="21"/>
      <c r="P1737" s="21"/>
      <c r="Q1737" s="21"/>
      <c r="R1737" s="21"/>
    </row>
    <row r="1738" spans="9:18" ht="15" customHeight="1" x14ac:dyDescent="0.25">
      <c r="I1738" s="20"/>
      <c r="J1738" s="20"/>
      <c r="L1738" s="21"/>
      <c r="M1738" s="21"/>
      <c r="N1738" s="21"/>
      <c r="O1738" s="21"/>
      <c r="P1738" s="21"/>
      <c r="Q1738" s="21"/>
      <c r="R1738" s="21"/>
    </row>
    <row r="1739" spans="9:18" ht="15" customHeight="1" x14ac:dyDescent="0.25">
      <c r="I1739" s="20"/>
      <c r="J1739" s="20"/>
      <c r="L1739" s="21"/>
      <c r="M1739" s="21"/>
      <c r="N1739" s="21"/>
      <c r="O1739" s="21"/>
      <c r="P1739" s="21"/>
      <c r="Q1739" s="21"/>
      <c r="R1739" s="21"/>
    </row>
    <row r="1740" spans="9:18" ht="15" customHeight="1" x14ac:dyDescent="0.25">
      <c r="I1740" s="10"/>
      <c r="L1740" s="21"/>
      <c r="M1740" s="21"/>
      <c r="N1740" s="21"/>
      <c r="O1740" s="21"/>
      <c r="P1740" s="21"/>
      <c r="Q1740" s="21"/>
      <c r="R1740" s="21"/>
    </row>
    <row r="1741" spans="9:18" ht="15" customHeight="1" x14ac:dyDescent="0.25">
      <c r="I1741" s="10"/>
      <c r="L1741" s="21"/>
      <c r="M1741" s="21"/>
      <c r="N1741" s="21"/>
      <c r="O1741" s="21"/>
      <c r="P1741" s="21"/>
      <c r="Q1741" s="21"/>
      <c r="R1741" s="21"/>
    </row>
    <row r="1742" spans="9:18" ht="15" customHeight="1" x14ac:dyDescent="0.25">
      <c r="I1742" s="10"/>
      <c r="L1742" s="21"/>
      <c r="M1742" s="21"/>
      <c r="N1742" s="21"/>
      <c r="O1742" s="21"/>
      <c r="P1742" s="21"/>
      <c r="Q1742" s="21"/>
      <c r="R1742" s="21"/>
    </row>
    <row r="1743" spans="9:18" ht="15" customHeight="1" x14ac:dyDescent="0.25">
      <c r="I1743" s="20"/>
      <c r="J1743" s="20"/>
      <c r="L1743" s="21"/>
      <c r="M1743" s="21"/>
      <c r="N1743" s="21"/>
      <c r="O1743" s="21"/>
      <c r="P1743" s="21"/>
      <c r="Q1743" s="21"/>
      <c r="R1743" s="21"/>
    </row>
    <row r="1744" spans="9:18" ht="15" customHeight="1" x14ac:dyDescent="0.25">
      <c r="I1744" s="20"/>
      <c r="J1744" s="20"/>
      <c r="L1744" s="21"/>
      <c r="M1744" s="21"/>
      <c r="N1744" s="21"/>
      <c r="O1744" s="21"/>
      <c r="P1744" s="21"/>
      <c r="Q1744" s="21"/>
      <c r="R1744" s="21"/>
    </row>
    <row r="1745" spans="9:18" ht="15" customHeight="1" x14ac:dyDescent="0.25">
      <c r="I1745" s="20"/>
      <c r="J1745" s="20"/>
      <c r="L1745" s="21"/>
      <c r="M1745" s="21"/>
      <c r="N1745" s="21"/>
      <c r="O1745" s="21"/>
      <c r="P1745" s="21"/>
      <c r="Q1745" s="21"/>
      <c r="R1745" s="21"/>
    </row>
  </sheetData>
  <pageMargins left="0.7" right="0.7" top="0.75" bottom="0.75" header="0" footer="0"/>
  <pageSetup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'HUC2 Lists'!$A$2:$A$29</xm:f>
          </x14:formula1>
          <xm:sqref>A8</xm:sqref>
        </x14:dataValidation>
        <x14:dataValidation type="list" allowBlank="1" showInputMessage="1" showErrorMessage="1">
          <x14:formula1>
            <xm:f>'HUC2 Lists'!$B$1:$C$1</xm:f>
          </x14:formula1>
          <xm:sqref>A9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45"/>
  <sheetViews>
    <sheetView zoomScaleNormal="100" workbookViewId="0">
      <selection activeCell="C22" sqref="C22"/>
    </sheetView>
  </sheetViews>
  <sheetFormatPr defaultColWidth="12.625" defaultRowHeight="15" customHeight="1" x14ac:dyDescent="0.25"/>
  <cols>
    <col min="1" max="1" width="38.625" style="11" customWidth="1"/>
    <col min="2" max="2" width="4.125" style="22" customWidth="1"/>
    <col min="3" max="3" width="36.875" style="11" customWidth="1"/>
    <col min="4" max="5" width="5.375" style="11" customWidth="1"/>
    <col min="6" max="6" width="2.625" style="22" customWidth="1"/>
    <col min="7" max="7" width="7.375" style="11" customWidth="1"/>
    <col min="8" max="8" width="5.875" style="11" customWidth="1"/>
    <col min="9" max="9" width="9.875" style="11" customWidth="1"/>
    <col min="10" max="10" width="9.375" style="11" customWidth="1"/>
    <col min="11" max="11" width="12" style="11" customWidth="1"/>
    <col min="12" max="17" width="5.5" style="11" customWidth="1"/>
    <col min="18" max="18" width="4.125" style="11" customWidth="1"/>
    <col min="19" max="16384" width="12.625" style="11"/>
  </cols>
  <sheetData>
    <row r="1" spans="1:18" x14ac:dyDescent="0.25">
      <c r="A1" s="12" t="s">
        <v>1</v>
      </c>
      <c r="B1" s="13"/>
      <c r="C1" s="12" t="s">
        <v>8</v>
      </c>
      <c r="F1" s="13"/>
      <c r="G1" s="12" t="s">
        <v>13</v>
      </c>
    </row>
    <row r="2" spans="1:18" x14ac:dyDescent="0.25">
      <c r="A2" s="12" t="s">
        <v>16</v>
      </c>
      <c r="B2" s="13"/>
      <c r="C2" s="14" t="s">
        <v>9</v>
      </c>
      <c r="D2" s="14" t="s">
        <v>11</v>
      </c>
      <c r="E2" s="14" t="s">
        <v>14</v>
      </c>
      <c r="F2" s="13"/>
      <c r="G2" s="14" t="s">
        <v>11</v>
      </c>
      <c r="H2" s="14" t="s">
        <v>17</v>
      </c>
      <c r="I2" s="14" t="s">
        <v>18</v>
      </c>
      <c r="J2" s="14" t="s">
        <v>19</v>
      </c>
      <c r="K2" s="14" t="s">
        <v>20</v>
      </c>
      <c r="L2" s="14" t="s">
        <v>21</v>
      </c>
      <c r="M2" s="14" t="s">
        <v>22</v>
      </c>
      <c r="N2" s="14" t="s">
        <v>23</v>
      </c>
      <c r="O2" s="14" t="s">
        <v>24</v>
      </c>
      <c r="P2" s="14" t="s">
        <v>25</v>
      </c>
      <c r="Q2" s="14" t="s">
        <v>26</v>
      </c>
      <c r="R2" s="14" t="s">
        <v>27</v>
      </c>
    </row>
    <row r="3" spans="1:18" x14ac:dyDescent="0.25">
      <c r="A3" s="45" t="s">
        <v>268</v>
      </c>
      <c r="B3" s="13"/>
      <c r="C3" s="10" t="s">
        <v>55</v>
      </c>
      <c r="D3" s="10">
        <f>D8+0.5</f>
        <v>6.5</v>
      </c>
      <c r="E3" s="10">
        <v>2</v>
      </c>
      <c r="F3" s="1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x14ac:dyDescent="0.25">
      <c r="B4" s="13"/>
      <c r="C4" s="10" t="s">
        <v>141</v>
      </c>
      <c r="D4" s="10"/>
      <c r="E4" s="10">
        <v>1</v>
      </c>
      <c r="F4" s="13"/>
      <c r="G4" s="10" t="str">
        <f>IF(ISNUMBER(D$4),D$4,"")</f>
        <v/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18" x14ac:dyDescent="0.25">
      <c r="A5" s="12" t="s">
        <v>34</v>
      </c>
      <c r="B5" s="13"/>
      <c r="C5" s="10" t="s">
        <v>140</v>
      </c>
      <c r="D5" s="10"/>
      <c r="E5" s="10">
        <v>1</v>
      </c>
      <c r="F5" s="13"/>
      <c r="G5" s="10" t="str">
        <f>IF(ISNUMBER(D$4),D$4,"")</f>
        <v/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8" x14ac:dyDescent="0.25">
      <c r="A6" s="10" t="s">
        <v>37</v>
      </c>
      <c r="B6" s="13"/>
      <c r="C6" s="10" t="s">
        <v>52</v>
      </c>
      <c r="D6" s="10"/>
      <c r="E6" s="10">
        <v>1</v>
      </c>
      <c r="F6" s="13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x14ac:dyDescent="0.25">
      <c r="A7" s="10"/>
      <c r="B7" s="13"/>
      <c r="C7" s="10"/>
      <c r="D7" s="10"/>
      <c r="E7" s="10"/>
      <c r="F7" s="13"/>
      <c r="G7" s="10" t="str">
        <f>IF(ISNUMBER(D$6),D$6,"")</f>
        <v/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spans="1:18" x14ac:dyDescent="0.25">
      <c r="A8" s="15" t="s">
        <v>30</v>
      </c>
      <c r="B8" s="13"/>
      <c r="C8" s="10" t="s">
        <v>142</v>
      </c>
      <c r="D8" s="10">
        <f>D10+1</f>
        <v>6</v>
      </c>
      <c r="E8" s="10">
        <v>1</v>
      </c>
      <c r="F8" s="13"/>
      <c r="G8" s="10" t="str">
        <f>IF(ISNUMBER(D$6),D$6,"")</f>
        <v/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18" x14ac:dyDescent="0.25">
      <c r="A9" s="16" t="s">
        <v>128</v>
      </c>
      <c r="B9" s="13"/>
      <c r="C9" s="10"/>
      <c r="D9" s="14"/>
      <c r="E9" s="14"/>
      <c r="F9" s="13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18" x14ac:dyDescent="0.25">
      <c r="A10" s="11" t="str">
        <f>VLOOKUP(A8,'HUC2 Lists'!A2:C29,MATCH(A9,'HUC2 Lists'!B1:C1,0)+1,)</f>
        <v>17a, 17b</v>
      </c>
      <c r="B10" s="13"/>
      <c r="C10" s="10" t="s">
        <v>132</v>
      </c>
      <c r="D10" s="10">
        <f>D12+1</f>
        <v>5</v>
      </c>
      <c r="E10" s="10">
        <v>1</v>
      </c>
      <c r="F10" s="13"/>
      <c r="G10" s="10">
        <f>IF(ISNUMBER(D$8),D$8,"")</f>
        <v>6</v>
      </c>
      <c r="H10" s="10" t="s">
        <v>29</v>
      </c>
      <c r="I10" s="28">
        <v>4.5999999999999996</v>
      </c>
      <c r="J10" s="10"/>
      <c r="K10" s="10" t="s">
        <v>137</v>
      </c>
      <c r="L10" s="10">
        <v>21</v>
      </c>
      <c r="M10" s="10"/>
      <c r="N10" s="10"/>
      <c r="O10" s="10"/>
      <c r="P10" s="10"/>
      <c r="Q10" s="10"/>
      <c r="R10" s="10" t="s">
        <v>109</v>
      </c>
    </row>
    <row r="11" spans="1:18" x14ac:dyDescent="0.25">
      <c r="B11" s="13"/>
      <c r="F11" s="13"/>
      <c r="G11" s="10"/>
      <c r="H11" s="10"/>
      <c r="I11" s="28"/>
      <c r="J11" s="10"/>
      <c r="K11" s="10"/>
      <c r="L11" s="10"/>
      <c r="M11" s="10"/>
      <c r="N11" s="10"/>
      <c r="O11" s="10"/>
      <c r="P11" s="10"/>
      <c r="Q11" s="10"/>
      <c r="R11" s="10"/>
    </row>
    <row r="12" spans="1:18" x14ac:dyDescent="0.25">
      <c r="B12" s="13"/>
      <c r="C12" s="10" t="s">
        <v>50</v>
      </c>
      <c r="D12" s="10">
        <f>D16+1</f>
        <v>4</v>
      </c>
      <c r="E12" s="14">
        <v>1</v>
      </c>
      <c r="F12" s="13"/>
      <c r="G12" s="10">
        <f t="shared" ref="G12" si="0">IF(ISNUMBER(D$8),D$8,"")</f>
        <v>6</v>
      </c>
      <c r="H12" s="10" t="s">
        <v>29</v>
      </c>
      <c r="I12" s="28">
        <v>84.97</v>
      </c>
      <c r="J12" s="10"/>
      <c r="K12" s="10" t="s">
        <v>139</v>
      </c>
      <c r="L12" s="10">
        <v>21</v>
      </c>
      <c r="M12" s="10"/>
      <c r="N12" s="10"/>
      <c r="O12" s="10"/>
      <c r="P12" s="10"/>
      <c r="Q12" s="10"/>
      <c r="R12" s="43" t="s">
        <v>138</v>
      </c>
    </row>
    <row r="13" spans="1:18" x14ac:dyDescent="0.25">
      <c r="B13" s="13"/>
      <c r="F13" s="13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8" x14ac:dyDescent="0.25">
      <c r="B14" s="13"/>
      <c r="C14" s="10" t="s">
        <v>56</v>
      </c>
      <c r="D14" s="10">
        <f>D16+0.5</f>
        <v>3.5</v>
      </c>
      <c r="E14" s="10">
        <v>2</v>
      </c>
      <c r="F14" s="13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 x14ac:dyDescent="0.25">
      <c r="B15" s="13"/>
      <c r="F15" s="13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8" x14ac:dyDescent="0.25">
      <c r="B16" s="13"/>
      <c r="C16" s="43" t="s">
        <v>271</v>
      </c>
      <c r="D16" s="10">
        <f>D19+1</f>
        <v>3</v>
      </c>
      <c r="E16" s="10">
        <v>1</v>
      </c>
      <c r="F16" s="13"/>
      <c r="G16" s="10">
        <f t="shared" ref="G16:G21" si="1">IF(ISNUMBER(D$10),D$10,"")</f>
        <v>5</v>
      </c>
      <c r="H16" s="10" t="s">
        <v>33</v>
      </c>
      <c r="I16" s="10">
        <v>36.493460872604288</v>
      </c>
      <c r="J16" s="10">
        <v>394.59124061346881</v>
      </c>
      <c r="K16" s="10"/>
      <c r="L16" s="10"/>
      <c r="M16" s="10"/>
      <c r="N16" s="10"/>
      <c r="O16" s="10"/>
      <c r="P16" s="10"/>
      <c r="Q16" s="10">
        <v>1</v>
      </c>
      <c r="R16" s="10"/>
    </row>
    <row r="17" spans="1:18" x14ac:dyDescent="0.25">
      <c r="B17" s="13"/>
      <c r="C17" s="11" t="str">
        <f ca="1">"(" &amp; ROUND(HLOOKUP($A$8,INDIRECT("'"&amp;$A$9&amp;" Overlaps'"&amp;"!$B$1:$AC$60"),3,FALSE),2) &amp; ", " &amp; ROUND(HLOOKUP($A$8,INDIRECT("'"&amp;$A$9&amp;" Overlaps'"&amp;"!$B$1:$AC$60"),4,FALSE),2) &amp; ", " &amp; ROUND(HLOOKUP($A$8,INDIRECT("'"&amp;$A$9&amp;" Overlaps'"&amp;"!$B$1:$AC$60"),13,FALSE),2) &amp; ", " &amp; ROUND(HLOOKUP($A$8,INDIRECT("'"&amp;$A$9&amp;" Overlaps'"&amp;"!$B$1:$AC$60"),10,FALSE),2) &amp; ", " &amp; ROUND(HLOOKUP($A$8,INDIRECT("'"&amp;$A$9&amp;" Overlaps'"&amp;"!$B$1:$AC$60"),6,FALSE),2) &amp; ", " &amp; ROUND(HLOOKUP($A$8,INDIRECT("'"&amp;$A$9&amp;" Overlaps'"&amp;"!$B$1:$AC$60"),7,FALSE),2) &amp; " %s)"</f>
        <v>(0.1, 0, 9.82, 0.03, 0, 0.41 %s)</v>
      </c>
      <c r="D17" s="10">
        <f>D16-0.4</f>
        <v>2.6</v>
      </c>
      <c r="E17" s="10"/>
      <c r="F17" s="13"/>
      <c r="G17" s="10">
        <f t="shared" si="1"/>
        <v>5</v>
      </c>
      <c r="H17" s="10" t="s">
        <v>29</v>
      </c>
      <c r="I17" s="10">
        <v>36.493460872604288</v>
      </c>
      <c r="J17" s="10" t="s">
        <v>143</v>
      </c>
      <c r="K17" s="10">
        <v>1</v>
      </c>
      <c r="L17" s="10">
        <v>3</v>
      </c>
      <c r="M17" s="10"/>
      <c r="N17" s="10"/>
      <c r="O17" s="10"/>
      <c r="P17" s="10"/>
      <c r="Q17" s="10"/>
      <c r="R17" s="10"/>
    </row>
    <row r="18" spans="1:18" x14ac:dyDescent="0.25">
      <c r="B18" s="13"/>
      <c r="C18" s="10"/>
      <c r="D18" s="23"/>
      <c r="E18" s="10"/>
      <c r="F18" s="13"/>
      <c r="G18" s="10">
        <f t="shared" si="1"/>
        <v>5</v>
      </c>
      <c r="H18" s="10" t="s">
        <v>29</v>
      </c>
      <c r="I18" s="10">
        <v>62.286224857250723</v>
      </c>
      <c r="J18" s="10"/>
      <c r="K18" s="10">
        <v>10</v>
      </c>
      <c r="L18" s="10">
        <v>3</v>
      </c>
      <c r="M18" s="10"/>
      <c r="N18" s="10"/>
      <c r="O18" s="10"/>
      <c r="P18" s="10"/>
      <c r="Q18" s="10"/>
      <c r="R18" s="10"/>
    </row>
    <row r="19" spans="1:18" ht="16.5" customHeight="1" x14ac:dyDescent="0.25">
      <c r="B19" s="13"/>
      <c r="C19" s="17" t="s">
        <v>272</v>
      </c>
      <c r="D19" s="10">
        <f>D22+1</f>
        <v>2</v>
      </c>
      <c r="E19" s="10">
        <v>1</v>
      </c>
      <c r="F19" s="13"/>
      <c r="G19" s="10">
        <f t="shared" si="1"/>
        <v>5</v>
      </c>
      <c r="H19" s="10" t="s">
        <v>29</v>
      </c>
      <c r="I19" s="10">
        <v>119.99999999999997</v>
      </c>
      <c r="J19" s="10" t="s">
        <v>143</v>
      </c>
      <c r="K19" s="10">
        <v>50</v>
      </c>
      <c r="L19" s="10">
        <v>3</v>
      </c>
      <c r="M19" s="10"/>
      <c r="N19" s="10"/>
      <c r="O19" s="10"/>
      <c r="P19" s="10"/>
      <c r="Q19" s="10"/>
      <c r="R19" s="43" t="s">
        <v>265</v>
      </c>
    </row>
    <row r="20" spans="1:18" x14ac:dyDescent="0.25">
      <c r="B20" s="13"/>
      <c r="C20" s="11" t="str">
        <f ca="1">"(" &amp; ROUND(HLOOKUP($A$8,INDIRECT("'"&amp;$A$9&amp;" Overlaps'"&amp;"!$B$1:$AC$60"),38,FALSE),0) &amp; ", " &amp; ROUND(HLOOKUP($A$8,INDIRECT("'"&amp;$A$9&amp;" Overlaps'"&amp;"!$B$1:$AC$60"),8,FALSE),2) &amp; " %: " &amp; ROUND(HLOOKUP($A$8,INDIRECT("'"&amp;$A$9&amp;" Overlaps'"&amp;"!$B$1:$AC$60"),39,FALSE),0) &amp; ", " &amp; ROUND(HLOOKUP($A$8,INDIRECT("'"&amp;$A$9&amp;" Overlaps'"&amp;"!$B$1:$AC$60"),9,FALSE),2) &amp; " %)"</f>
        <v>(4972, 0.16 %: 16686, 0.55 %)</v>
      </c>
      <c r="D20" s="27">
        <f>D19-0.4</f>
        <v>1.6</v>
      </c>
      <c r="F20" s="13"/>
      <c r="G20" s="10">
        <f t="shared" si="1"/>
        <v>5</v>
      </c>
      <c r="H20" s="10" t="s">
        <v>29</v>
      </c>
      <c r="I20" s="10">
        <v>231.19076542208686</v>
      </c>
      <c r="J20" s="10"/>
      <c r="K20" s="10">
        <v>90</v>
      </c>
      <c r="L20" s="10">
        <v>3</v>
      </c>
      <c r="M20" s="10"/>
      <c r="N20" s="10"/>
      <c r="O20" s="10"/>
      <c r="P20" s="10"/>
      <c r="Q20" s="10"/>
      <c r="R20" s="10"/>
    </row>
    <row r="21" spans="1:18" ht="15.75" customHeight="1" x14ac:dyDescent="0.25">
      <c r="A21" s="44" t="s">
        <v>143</v>
      </c>
      <c r="B21" s="18"/>
      <c r="F21" s="13"/>
      <c r="G21" s="10">
        <f t="shared" si="1"/>
        <v>5</v>
      </c>
      <c r="H21" s="10" t="s">
        <v>29</v>
      </c>
      <c r="I21" s="10">
        <v>394.59124061346881</v>
      </c>
      <c r="J21" s="10"/>
      <c r="K21" s="10">
        <v>99</v>
      </c>
      <c r="L21" s="10">
        <v>3</v>
      </c>
      <c r="M21" s="10"/>
      <c r="N21" s="10"/>
      <c r="O21" s="10"/>
      <c r="P21" s="10"/>
      <c r="Q21" s="10"/>
      <c r="R21" s="10"/>
    </row>
    <row r="22" spans="1:18" ht="15.75" customHeight="1" x14ac:dyDescent="0.25">
      <c r="A22" s="12"/>
      <c r="B22" s="13"/>
      <c r="C22" s="17" t="s">
        <v>273</v>
      </c>
      <c r="D22" s="10">
        <f>MAX(D25,D28,D31,D34,D37,D40)+1</f>
        <v>1</v>
      </c>
      <c r="E22" s="10">
        <v>1</v>
      </c>
      <c r="F22" s="13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8" ht="15.75" customHeight="1" x14ac:dyDescent="0.25">
      <c r="A23" s="14"/>
      <c r="B23" s="13"/>
      <c r="C23" s="17" t="str">
        <f ca="1">"(" &amp; ROUND(HLOOKUP($A$8,INDIRECT("'"&amp;$A$9&amp;" Overlaps'"&amp;"!$B$1:$AC$60"),38,FALSE),0) &amp; ", " &amp; ROUND(HLOOKUP($A$8,INDIRECT("'"&amp;$A$9&amp;" Overlaps'"&amp;"!$B$1:$AC$60"),8,FALSE),2) &amp; " %)"</f>
        <v>(4972, 0.16 %)</v>
      </c>
      <c r="D23" s="11">
        <f>D22-0.4</f>
        <v>0.6</v>
      </c>
      <c r="F23" s="13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spans="1:18" ht="15.75" customHeight="1" x14ac:dyDescent="0.25">
      <c r="B24" s="13"/>
      <c r="F24" s="13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ht="15.75" customHeight="1" x14ac:dyDescent="0.25">
      <c r="B25" s="13"/>
      <c r="C25" s="17" t="str">
        <f ca="1">"OR - Cropland (" &amp; ROUND(HLOOKUP($A$8,INDIRECT("'"&amp;$A$9&amp;" Overlaps'"&amp;"!$B$1:$AC$60"),51,FALSE),0) &amp; ", " &amp; ROUND(HLOOKUP($A$8,INDIRECT("'"&amp;$A$9&amp;" Overlaps'"&amp;"!$B$1:$AC$60"),21,FALSE),2) &amp; " %)"</f>
        <v>OR - Cropland (74931, 2.47 %)</v>
      </c>
      <c r="D25" s="24"/>
      <c r="E25" s="10">
        <v>1</v>
      </c>
      <c r="F25" s="18"/>
      <c r="G25" s="10">
        <f>IF(ISNUMBER(D$12),D$12,"")</f>
        <v>4</v>
      </c>
      <c r="H25" s="10" t="s">
        <v>29</v>
      </c>
      <c r="I25" s="19">
        <v>3.3452339133220614</v>
      </c>
      <c r="J25" s="10"/>
      <c r="K25" s="19">
        <v>1</v>
      </c>
      <c r="L25" s="10">
        <v>3</v>
      </c>
      <c r="M25" s="10"/>
      <c r="N25" s="10"/>
      <c r="O25" s="10"/>
      <c r="P25" s="10"/>
      <c r="Q25" s="10"/>
      <c r="R25" s="10"/>
    </row>
    <row r="26" spans="1:18" ht="15.75" customHeight="1" x14ac:dyDescent="0.25">
      <c r="B26" s="13"/>
      <c r="C26" s="14"/>
      <c r="D26" s="14"/>
      <c r="E26" s="14"/>
      <c r="F26" s="13"/>
      <c r="G26" s="10">
        <f t="shared" ref="G26:G31" si="2">IF(ISNUMBER(D$12),D$12,"")</f>
        <v>4</v>
      </c>
      <c r="H26" s="10" t="s">
        <v>29</v>
      </c>
      <c r="I26" s="19">
        <v>5.7095706119146516</v>
      </c>
      <c r="J26" s="10"/>
      <c r="K26" s="19">
        <v>10</v>
      </c>
      <c r="L26" s="10">
        <v>3</v>
      </c>
      <c r="M26" s="10"/>
      <c r="N26" s="10"/>
      <c r="O26" s="10"/>
      <c r="P26" s="10"/>
      <c r="Q26" s="10"/>
      <c r="R26" s="10"/>
    </row>
    <row r="27" spans="1:18" ht="15.75" customHeight="1" x14ac:dyDescent="0.25">
      <c r="B27" s="13"/>
      <c r="F27" s="13"/>
      <c r="G27" s="10">
        <f t="shared" si="2"/>
        <v>4</v>
      </c>
      <c r="H27" s="10" t="s">
        <v>29</v>
      </c>
      <c r="I27" s="19">
        <v>11.000000000000007</v>
      </c>
      <c r="J27" s="10"/>
      <c r="K27" s="19">
        <v>50</v>
      </c>
      <c r="L27" s="10">
        <v>3</v>
      </c>
      <c r="M27" s="10"/>
      <c r="N27" s="10"/>
      <c r="O27" s="10"/>
      <c r="P27" s="10"/>
      <c r="Q27" s="10"/>
      <c r="R27" s="43" t="s">
        <v>265</v>
      </c>
    </row>
    <row r="28" spans="1:18" ht="15.75" customHeight="1" x14ac:dyDescent="0.25">
      <c r="B28" s="13"/>
      <c r="C28" s="17" t="str">
        <f ca="1">"WA - Cropland (" &amp; ROUND(HLOOKUP($A$8,INDIRECT("'"&amp;$A$9&amp;" Overlaps'"&amp;"!$B$1:$AC$60"),51,FALSE),0) &amp; ", " &amp; ROUND(HLOOKUP($A$8,INDIRECT("'"&amp;$A$9&amp;" Overlaps'"&amp;"!$B$1:$AC$60"),21,FALSE),2) &amp; " %)"</f>
        <v>WA - Cropland (74931, 2.47 %)</v>
      </c>
      <c r="D28" s="24"/>
      <c r="E28" s="10">
        <v>1</v>
      </c>
      <c r="F28" s="13"/>
      <c r="G28" s="10">
        <f t="shared" si="2"/>
        <v>4</v>
      </c>
      <c r="H28" s="10" t="s">
        <v>29</v>
      </c>
      <c r="I28" s="19">
        <v>21.192486830357968</v>
      </c>
      <c r="J28" s="10"/>
      <c r="K28" s="19">
        <v>90</v>
      </c>
      <c r="L28" s="10">
        <v>3</v>
      </c>
      <c r="M28" s="10"/>
      <c r="N28" s="10"/>
      <c r="O28" s="10"/>
      <c r="P28" s="10"/>
      <c r="Q28" s="10"/>
      <c r="R28" s="10"/>
    </row>
    <row r="29" spans="1:18" ht="15.75" customHeight="1" x14ac:dyDescent="0.25">
      <c r="B29" s="13"/>
      <c r="F29" s="13"/>
      <c r="G29" s="10">
        <f t="shared" si="2"/>
        <v>4</v>
      </c>
      <c r="H29" s="10" t="s">
        <v>29</v>
      </c>
      <c r="I29" s="19">
        <v>36.170863722901302</v>
      </c>
      <c r="J29" s="10"/>
      <c r="K29" s="19">
        <v>99</v>
      </c>
      <c r="L29" s="10">
        <v>3</v>
      </c>
      <c r="M29" s="10"/>
      <c r="N29" s="10"/>
      <c r="O29" s="10"/>
      <c r="P29" s="10"/>
      <c r="Q29" s="10"/>
      <c r="R29" s="10"/>
    </row>
    <row r="30" spans="1:18" ht="15.75" customHeight="1" x14ac:dyDescent="0.25">
      <c r="B30" s="13"/>
      <c r="F30" s="13"/>
      <c r="G30" s="10">
        <f t="shared" si="2"/>
        <v>4</v>
      </c>
      <c r="H30" s="10" t="s">
        <v>33</v>
      </c>
      <c r="I30" s="19">
        <v>3.3452339133220614</v>
      </c>
      <c r="J30" s="19">
        <v>36.170863722901302</v>
      </c>
      <c r="K30" s="10"/>
      <c r="L30" s="10"/>
      <c r="M30" s="10"/>
      <c r="N30" s="10"/>
      <c r="O30" s="10"/>
      <c r="P30" s="10"/>
      <c r="Q30" s="10">
        <v>1</v>
      </c>
      <c r="R30" s="10"/>
    </row>
    <row r="31" spans="1:18" ht="15.75" customHeight="1" x14ac:dyDescent="0.25">
      <c r="B31" s="13"/>
      <c r="C31" s="17" t="str">
        <f ca="1">"ID - Cropland (" &amp; ROUND(HLOOKUP($A$8,INDIRECT("'"&amp;$A$9&amp;" Overlaps'"&amp;"!$B$1:$AC$60"),51,FALSE),0) &amp; ", " &amp; ROUND(HLOOKUP($A$8,INDIRECT("'"&amp;$A$9&amp;" Overlaps'"&amp;"!$B$1:$AC$60"),21,FALSE),2) &amp; " %)"</f>
        <v>ID - Cropland (74931, 2.47 %)</v>
      </c>
      <c r="D31" s="25"/>
      <c r="E31" s="11">
        <v>1</v>
      </c>
      <c r="F31" s="13"/>
      <c r="G31" s="10">
        <f t="shared" si="2"/>
        <v>4</v>
      </c>
      <c r="H31" s="10" t="s">
        <v>29</v>
      </c>
      <c r="I31" s="10">
        <v>0.96622033213224601</v>
      </c>
      <c r="J31" s="10"/>
      <c r="K31" s="10" t="s">
        <v>144</v>
      </c>
      <c r="L31" s="10">
        <v>3</v>
      </c>
      <c r="M31" s="10"/>
      <c r="N31" s="10"/>
      <c r="O31" s="10"/>
      <c r="P31" s="10"/>
      <c r="Q31" s="10"/>
      <c r="R31" s="10"/>
    </row>
    <row r="32" spans="1:18" ht="15.75" customHeight="1" x14ac:dyDescent="0.25">
      <c r="B32" s="13"/>
      <c r="F32" s="13"/>
      <c r="G32" s="10"/>
      <c r="H32" s="10"/>
      <c r="I32" s="10"/>
      <c r="J32" s="43" t="s">
        <v>143</v>
      </c>
      <c r="K32" s="10"/>
      <c r="L32" s="10"/>
      <c r="M32" s="10"/>
      <c r="N32" s="10"/>
      <c r="O32" s="10"/>
      <c r="P32" s="10"/>
      <c r="Q32" s="10"/>
      <c r="R32" s="10"/>
    </row>
    <row r="33" spans="1:18" ht="15.75" customHeight="1" x14ac:dyDescent="0.25">
      <c r="B33" s="13"/>
      <c r="F33" s="13"/>
      <c r="G33" s="10">
        <f>D16+0.75</f>
        <v>3.75</v>
      </c>
      <c r="H33" s="10" t="s">
        <v>33</v>
      </c>
      <c r="I33" s="10"/>
      <c r="J33" s="10"/>
      <c r="K33" s="10"/>
      <c r="L33" s="10"/>
      <c r="M33" s="10"/>
      <c r="N33" s="10"/>
      <c r="O33" s="10" t="s">
        <v>53</v>
      </c>
      <c r="P33" s="10">
        <v>2</v>
      </c>
      <c r="Q33" s="10">
        <v>1</v>
      </c>
      <c r="R33" s="10" t="s">
        <v>54</v>
      </c>
    </row>
    <row r="34" spans="1:18" ht="15.75" customHeight="1" x14ac:dyDescent="0.25">
      <c r="B34" s="13"/>
      <c r="C34" s="17" t="str">
        <f ca="1">"ID - Potato (" &amp; ROUND(HLOOKUP($A$8,INDIRECT("'"&amp;$A$9&amp;" Overlaps'"&amp;"!$B$1:$AC$60"),38,FALSE),0) &amp; ", " &amp; ROUND(HLOOKUP($A$8,INDIRECT("'"&amp;$A$9&amp;" Overlaps'"&amp;"!$B$1:$AC$60"),8,FALSE),2) &amp; " %)"</f>
        <v>ID - Potato (4972, 0.16 %)</v>
      </c>
      <c r="D34" s="26"/>
      <c r="E34" s="11">
        <v>1</v>
      </c>
      <c r="F34" s="13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1:18" ht="15.75" customHeight="1" x14ac:dyDescent="0.25">
      <c r="B35" s="13"/>
      <c r="F35" s="13"/>
      <c r="G35" s="10">
        <f>IF(ISNUMBER(D$16),D$16-0.1,"")</f>
        <v>2.9</v>
      </c>
      <c r="H35" s="10" t="s">
        <v>29</v>
      </c>
      <c r="I35" s="10">
        <v>3.8609779189445073</v>
      </c>
      <c r="J35" s="10"/>
      <c r="K35" s="10"/>
      <c r="L35" s="10">
        <v>21</v>
      </c>
      <c r="M35" s="10">
        <v>0.75</v>
      </c>
      <c r="N35" s="10" t="s">
        <v>133</v>
      </c>
      <c r="O35" s="10"/>
      <c r="P35" s="10"/>
      <c r="Q35" s="10"/>
      <c r="R35" s="43" t="s">
        <v>175</v>
      </c>
    </row>
    <row r="36" spans="1:18" ht="15.75" customHeight="1" x14ac:dyDescent="0.25">
      <c r="B36" s="13"/>
      <c r="F36" s="13"/>
      <c r="G36" s="10">
        <f t="shared" ref="G36:G54" si="3">IF(ISNUMBER(D$16),D$16-0.1,"")</f>
        <v>2.9</v>
      </c>
      <c r="H36" s="10" t="s">
        <v>29</v>
      </c>
      <c r="I36" s="10">
        <v>5.6060348776837801</v>
      </c>
      <c r="J36" s="10"/>
      <c r="K36" s="10"/>
      <c r="L36" s="10">
        <v>21</v>
      </c>
      <c r="M36" s="10">
        <v>0.75</v>
      </c>
      <c r="N36" s="10" t="s">
        <v>133</v>
      </c>
      <c r="O36" s="10"/>
      <c r="P36" s="10"/>
      <c r="Q36" s="10"/>
      <c r="R36" s="43" t="s">
        <v>175</v>
      </c>
    </row>
    <row r="37" spans="1:18" ht="15.75" customHeight="1" x14ac:dyDescent="0.25">
      <c r="B37" s="13"/>
      <c r="C37" s="17" t="str">
        <f ca="1">"CA - Nursery (" &amp; ROUND(HLOOKUP($A$8,INDIRECT("'"&amp;$A$9&amp;" Overlaps'"&amp;"!$B$1:$AC$60"),47,FALSE),0) &amp; ", " &amp; ROUND(HLOOKUP($A$8,INDIRECT("'"&amp;$A$9&amp;" Overlaps'"&amp;"!$B$1:$AC$60"),17,FALSE),2) &amp; " %)"</f>
        <v>CA - Nursery (1775, 0.06 %)</v>
      </c>
      <c r="D37" s="26"/>
      <c r="E37" s="11">
        <v>1</v>
      </c>
      <c r="F37" s="13"/>
      <c r="G37" s="10">
        <f t="shared" si="3"/>
        <v>2.9</v>
      </c>
      <c r="H37" s="10" t="s">
        <v>29</v>
      </c>
      <c r="I37" s="10">
        <v>5.6060348776837801</v>
      </c>
      <c r="J37" s="10"/>
      <c r="K37" s="10"/>
      <c r="L37" s="10">
        <v>21</v>
      </c>
      <c r="M37" s="10">
        <v>0.75</v>
      </c>
      <c r="N37" s="10" t="s">
        <v>133</v>
      </c>
      <c r="O37" s="10"/>
      <c r="P37" s="10"/>
      <c r="Q37" s="10"/>
      <c r="R37" s="43" t="s">
        <v>175</v>
      </c>
    </row>
    <row r="38" spans="1:18" ht="15.75" customHeight="1" x14ac:dyDescent="0.25">
      <c r="B38" s="13"/>
      <c r="F38" s="13"/>
      <c r="G38" s="10">
        <f t="shared" si="3"/>
        <v>2.9</v>
      </c>
      <c r="H38" s="10" t="s">
        <v>29</v>
      </c>
      <c r="I38" s="10">
        <v>10.21714564945179</v>
      </c>
      <c r="J38" s="10"/>
      <c r="K38" s="10"/>
      <c r="L38" s="10">
        <v>21</v>
      </c>
      <c r="M38" s="10">
        <v>0.75</v>
      </c>
      <c r="N38" s="10" t="s">
        <v>133</v>
      </c>
      <c r="O38" s="10"/>
      <c r="P38" s="10"/>
      <c r="Q38" s="10"/>
      <c r="R38" s="43" t="s">
        <v>175</v>
      </c>
    </row>
    <row r="39" spans="1:18" ht="15.75" customHeight="1" x14ac:dyDescent="0.25">
      <c r="B39" s="13"/>
      <c r="F39" s="13"/>
      <c r="G39" s="10">
        <f t="shared" si="3"/>
        <v>2.9</v>
      </c>
      <c r="H39" s="10" t="s">
        <v>29</v>
      </c>
      <c r="I39" s="10">
        <v>10.21714564945179</v>
      </c>
      <c r="J39" s="10"/>
      <c r="K39" s="10"/>
      <c r="L39" s="10">
        <v>21</v>
      </c>
      <c r="M39" s="10">
        <v>0.75</v>
      </c>
      <c r="N39" s="10" t="s">
        <v>133</v>
      </c>
      <c r="O39" s="10"/>
      <c r="P39" s="10"/>
      <c r="Q39" s="10"/>
      <c r="R39" s="43" t="s">
        <v>175</v>
      </c>
    </row>
    <row r="40" spans="1:18" ht="15.75" customHeight="1" x14ac:dyDescent="0.25">
      <c r="B40" s="13"/>
      <c r="C40" s="17" t="str">
        <f ca="1">"Nursery (" &amp; ROUND(HLOOKUP($A$8,INDIRECT("'"&amp;$A$9&amp;" Overlaps'"&amp;"!$B$1:$AC$60"),47,FALSE),0) &amp; ", " &amp; ROUND(HLOOKUP($A$8,INDIRECT("'"&amp;$A$9&amp;" Overlaps'"&amp;"!$B$1:$AC$60"),17,FALSE),2) &amp; " %)"</f>
        <v>Nursery (1775, 0.06 %)</v>
      </c>
      <c r="D40" s="10"/>
      <c r="E40" s="10"/>
      <c r="F40" s="13"/>
      <c r="G40" s="10">
        <f t="shared" si="3"/>
        <v>2.9</v>
      </c>
      <c r="H40" s="10" t="s">
        <v>29</v>
      </c>
      <c r="I40" s="10">
        <v>11.562446935222793</v>
      </c>
      <c r="J40" s="10"/>
      <c r="K40" s="10"/>
      <c r="L40" s="10">
        <v>21</v>
      </c>
      <c r="M40" s="10">
        <v>0.75</v>
      </c>
      <c r="N40" s="10" t="s">
        <v>133</v>
      </c>
      <c r="O40" s="10"/>
      <c r="P40" s="10"/>
      <c r="Q40" s="10"/>
      <c r="R40" s="43" t="s">
        <v>175</v>
      </c>
    </row>
    <row r="41" spans="1:18" ht="16.5" customHeight="1" x14ac:dyDescent="0.25">
      <c r="B41" s="13"/>
      <c r="F41" s="13"/>
      <c r="G41" s="10">
        <f t="shared" si="3"/>
        <v>2.9</v>
      </c>
      <c r="H41" s="10" t="s">
        <v>29</v>
      </c>
      <c r="I41" s="10">
        <v>11.562446935222793</v>
      </c>
      <c r="J41" s="10"/>
      <c r="K41" s="10"/>
      <c r="L41" s="10">
        <v>21</v>
      </c>
      <c r="M41" s="10">
        <v>0.75</v>
      </c>
      <c r="N41" s="10" t="s">
        <v>133</v>
      </c>
      <c r="O41" s="10"/>
      <c r="P41" s="10"/>
      <c r="Q41" s="10"/>
      <c r="R41" s="43" t="s">
        <v>175</v>
      </c>
    </row>
    <row r="42" spans="1:18" ht="15.75" customHeight="1" x14ac:dyDescent="0.25">
      <c r="B42" s="13"/>
      <c r="F42" s="13"/>
      <c r="G42" s="10">
        <f t="shared" si="3"/>
        <v>2.9</v>
      </c>
      <c r="H42" s="10" t="s">
        <v>29</v>
      </c>
      <c r="I42" s="10">
        <v>12.804263506703723</v>
      </c>
      <c r="J42" s="10"/>
      <c r="K42" s="10"/>
      <c r="L42" s="10">
        <v>21</v>
      </c>
      <c r="M42" s="10">
        <v>0.75</v>
      </c>
      <c r="N42" s="10" t="s">
        <v>133</v>
      </c>
      <c r="O42" s="10"/>
      <c r="P42" s="10"/>
      <c r="Q42" s="10"/>
      <c r="R42" s="43" t="s">
        <v>175</v>
      </c>
    </row>
    <row r="43" spans="1:18" ht="15.75" customHeight="1" x14ac:dyDescent="0.25">
      <c r="B43" s="13"/>
      <c r="C43" s="11" t="str">
        <f ca="1">$A$9&amp;" ("&amp;ROUND(HLOOKUP($A$8,INDIRECT("'"&amp;$A$9&amp;" Overlaps'"&amp;"!$B$1:$AC$60"),2,FALSE),0) &amp;" Acres, "&amp;$A$10&amp;")"</f>
        <v>Range (3035230 Acres, 17a, 17b)</v>
      </c>
      <c r="D43" s="11">
        <v>0.5</v>
      </c>
      <c r="E43" s="11">
        <v>3</v>
      </c>
      <c r="F43" s="13"/>
      <c r="G43" s="10">
        <f t="shared" si="3"/>
        <v>2.9</v>
      </c>
      <c r="H43" s="10" t="s">
        <v>29</v>
      </c>
      <c r="I43" s="10">
        <v>15.060335338851052</v>
      </c>
      <c r="J43" s="10"/>
      <c r="K43" s="10"/>
      <c r="L43" s="10">
        <v>21</v>
      </c>
      <c r="M43" s="10">
        <v>0.75</v>
      </c>
      <c r="N43" s="10" t="s">
        <v>133</v>
      </c>
      <c r="O43" s="10"/>
      <c r="P43" s="10"/>
      <c r="Q43" s="10"/>
      <c r="R43" s="43" t="s">
        <v>175</v>
      </c>
    </row>
    <row r="44" spans="1:18" ht="15.75" customHeight="1" x14ac:dyDescent="0.25">
      <c r="A44" s="11" t="s">
        <v>114</v>
      </c>
      <c r="B44" s="13"/>
      <c r="F44" s="13"/>
      <c r="G44" s="10">
        <f t="shared" si="3"/>
        <v>2.9</v>
      </c>
      <c r="H44" s="10" t="s">
        <v>29</v>
      </c>
      <c r="I44" s="10">
        <v>15.060335338851052</v>
      </c>
      <c r="J44" s="10"/>
      <c r="K44" s="10"/>
      <c r="L44" s="10">
        <v>21</v>
      </c>
      <c r="M44" s="10">
        <v>0.75</v>
      </c>
      <c r="N44" s="10" t="s">
        <v>133</v>
      </c>
      <c r="O44" s="10"/>
      <c r="P44" s="10"/>
      <c r="Q44" s="10"/>
      <c r="R44" s="43" t="s">
        <v>175</v>
      </c>
    </row>
    <row r="45" spans="1:18" ht="15.75" customHeight="1" x14ac:dyDescent="0.25">
      <c r="B45" s="13"/>
      <c r="F45" s="13"/>
      <c r="G45" s="10">
        <f t="shared" si="3"/>
        <v>2.9</v>
      </c>
      <c r="H45" s="10" t="s">
        <v>29</v>
      </c>
      <c r="I45" s="11">
        <v>15.719695812845492</v>
      </c>
      <c r="L45" s="11">
        <v>21</v>
      </c>
      <c r="M45" s="11">
        <v>0.75</v>
      </c>
      <c r="N45" s="10" t="s">
        <v>133</v>
      </c>
      <c r="R45" s="43" t="s">
        <v>175</v>
      </c>
    </row>
    <row r="46" spans="1:18" ht="15.75" customHeight="1" x14ac:dyDescent="0.25">
      <c r="B46" s="13"/>
      <c r="F46" s="13"/>
      <c r="G46" s="10">
        <f t="shared" si="3"/>
        <v>2.9</v>
      </c>
      <c r="H46" s="10" t="s">
        <v>29</v>
      </c>
      <c r="I46" s="10">
        <v>15.743334453165559</v>
      </c>
      <c r="L46" s="11">
        <v>21</v>
      </c>
      <c r="M46" s="11">
        <v>0.75</v>
      </c>
      <c r="N46" s="10" t="s">
        <v>133</v>
      </c>
      <c r="R46" s="43" t="s">
        <v>175</v>
      </c>
    </row>
    <row r="47" spans="1:18" ht="15.75" customHeight="1" x14ac:dyDescent="0.25">
      <c r="B47" s="13"/>
      <c r="F47" s="13"/>
      <c r="G47" s="10">
        <f t="shared" si="3"/>
        <v>2.9</v>
      </c>
      <c r="H47" s="10" t="s">
        <v>29</v>
      </c>
      <c r="I47" s="10">
        <v>15.776428549613659</v>
      </c>
      <c r="L47" s="11">
        <v>21</v>
      </c>
      <c r="M47" s="11">
        <v>0.75</v>
      </c>
      <c r="N47" s="10" t="s">
        <v>133</v>
      </c>
      <c r="R47" s="43" t="s">
        <v>175</v>
      </c>
    </row>
    <row r="48" spans="1:18" ht="15.75" customHeight="1" x14ac:dyDescent="0.25">
      <c r="B48" s="13"/>
      <c r="F48" s="13"/>
      <c r="G48" s="10">
        <f t="shared" si="3"/>
        <v>2.9</v>
      </c>
      <c r="H48" s="10" t="s">
        <v>29</v>
      </c>
      <c r="I48" s="10">
        <v>15.776428549613659</v>
      </c>
      <c r="L48" s="11">
        <v>21</v>
      </c>
      <c r="M48" s="11">
        <v>0.75</v>
      </c>
      <c r="N48" s="10" t="s">
        <v>133</v>
      </c>
      <c r="R48" s="43" t="s">
        <v>175</v>
      </c>
    </row>
    <row r="49" spans="2:18" ht="15.75" customHeight="1" x14ac:dyDescent="0.25">
      <c r="B49" s="13"/>
      <c r="F49" s="13"/>
      <c r="G49" s="10">
        <f t="shared" si="3"/>
        <v>2.9</v>
      </c>
      <c r="H49" s="10" t="s">
        <v>29</v>
      </c>
      <c r="I49" s="10">
        <v>16.458797300186298</v>
      </c>
      <c r="L49" s="11">
        <v>21</v>
      </c>
      <c r="M49" s="11">
        <v>0.75</v>
      </c>
      <c r="N49" s="10" t="s">
        <v>133</v>
      </c>
      <c r="R49" s="43" t="s">
        <v>175</v>
      </c>
    </row>
    <row r="50" spans="2:18" ht="15.75" customHeight="1" x14ac:dyDescent="0.25">
      <c r="B50" s="13"/>
      <c r="C50" s="44" t="s">
        <v>143</v>
      </c>
      <c r="F50" s="13"/>
      <c r="G50" s="10">
        <f t="shared" si="3"/>
        <v>2.9</v>
      </c>
      <c r="H50" s="10" t="s">
        <v>29</v>
      </c>
      <c r="I50" s="10">
        <v>18.27266896741288</v>
      </c>
      <c r="L50" s="11">
        <v>21</v>
      </c>
      <c r="M50" s="11">
        <v>0.75</v>
      </c>
      <c r="N50" s="10" t="s">
        <v>133</v>
      </c>
      <c r="R50" s="43" t="s">
        <v>175</v>
      </c>
    </row>
    <row r="51" spans="2:18" ht="15.75" customHeight="1" x14ac:dyDescent="0.25">
      <c r="B51" s="13"/>
      <c r="F51" s="13"/>
      <c r="G51" s="10">
        <f t="shared" si="3"/>
        <v>2.9</v>
      </c>
      <c r="H51" s="10" t="s">
        <v>29</v>
      </c>
      <c r="I51" s="10">
        <v>18.280548514186236</v>
      </c>
      <c r="L51" s="11">
        <v>21</v>
      </c>
      <c r="M51" s="11">
        <v>0.75</v>
      </c>
      <c r="N51" s="10" t="s">
        <v>133</v>
      </c>
      <c r="R51" s="43" t="s">
        <v>175</v>
      </c>
    </row>
    <row r="52" spans="2:18" ht="15.75" customHeight="1" x14ac:dyDescent="0.25">
      <c r="B52" s="13"/>
      <c r="F52" s="13"/>
      <c r="G52" s="10">
        <f t="shared" si="3"/>
        <v>2.9</v>
      </c>
      <c r="H52" s="10" t="s">
        <v>29</v>
      </c>
      <c r="I52" s="10">
        <v>18.381406712885195</v>
      </c>
      <c r="L52" s="11">
        <v>21</v>
      </c>
      <c r="M52" s="11">
        <v>0.75</v>
      </c>
      <c r="N52" s="10" t="s">
        <v>133</v>
      </c>
      <c r="R52" s="43" t="s">
        <v>175</v>
      </c>
    </row>
    <row r="53" spans="2:18" ht="15.75" customHeight="1" x14ac:dyDescent="0.25">
      <c r="B53" s="13"/>
      <c r="F53" s="13"/>
      <c r="G53" s="10">
        <f t="shared" si="3"/>
        <v>2.9</v>
      </c>
      <c r="H53" s="10" t="s">
        <v>29</v>
      </c>
      <c r="I53" s="10">
        <v>18.381406712885195</v>
      </c>
      <c r="L53" s="11">
        <v>21</v>
      </c>
      <c r="M53" s="11">
        <v>0.75</v>
      </c>
      <c r="N53" s="10" t="s">
        <v>133</v>
      </c>
      <c r="R53" s="43" t="s">
        <v>175</v>
      </c>
    </row>
    <row r="54" spans="2:18" ht="15.75" customHeight="1" x14ac:dyDescent="0.25">
      <c r="B54" s="13"/>
      <c r="F54" s="13"/>
      <c r="G54" s="10">
        <f t="shared" si="3"/>
        <v>2.9</v>
      </c>
      <c r="H54" s="10" t="s">
        <v>29</v>
      </c>
      <c r="I54" s="10">
        <v>18.396115200195464</v>
      </c>
      <c r="L54" s="11">
        <v>21</v>
      </c>
      <c r="M54" s="11">
        <v>0.75</v>
      </c>
      <c r="N54" s="10" t="s">
        <v>133</v>
      </c>
      <c r="R54" s="43" t="s">
        <v>175</v>
      </c>
    </row>
    <row r="55" spans="2:18" ht="15.75" customHeight="1" x14ac:dyDescent="0.25">
      <c r="B55" s="13"/>
      <c r="F55" s="13"/>
      <c r="G55" s="10">
        <f>IF(ISNUMBER(D$16),D$16,"")</f>
        <v>3</v>
      </c>
      <c r="H55" s="10" t="s">
        <v>29</v>
      </c>
      <c r="I55" s="10">
        <v>1.1389884860886297</v>
      </c>
      <c r="K55" s="44" t="s">
        <v>143</v>
      </c>
      <c r="L55" s="11">
        <v>21</v>
      </c>
      <c r="M55" s="11">
        <v>0.75</v>
      </c>
      <c r="N55" s="10" t="s">
        <v>133</v>
      </c>
      <c r="Q55" s="44"/>
      <c r="R55" s="43" t="s">
        <v>176</v>
      </c>
    </row>
    <row r="56" spans="2:18" ht="15.75" customHeight="1" x14ac:dyDescent="0.25">
      <c r="B56" s="13"/>
      <c r="F56" s="13"/>
      <c r="G56" s="10">
        <f t="shared" ref="G56:G74" si="4">IF(ISNUMBER(D$16),D$16,"")</f>
        <v>3</v>
      </c>
      <c r="H56" s="10" t="s">
        <v>29</v>
      </c>
      <c r="I56" s="10">
        <v>1.653780288916715</v>
      </c>
      <c r="L56" s="11">
        <v>21</v>
      </c>
      <c r="M56" s="11">
        <v>0.75</v>
      </c>
      <c r="N56" s="10" t="s">
        <v>133</v>
      </c>
      <c r="R56" s="43" t="s">
        <v>176</v>
      </c>
    </row>
    <row r="57" spans="2:18" ht="15.75" customHeight="1" x14ac:dyDescent="0.25">
      <c r="B57" s="13"/>
      <c r="F57" s="13"/>
      <c r="G57" s="10">
        <f t="shared" si="4"/>
        <v>3</v>
      </c>
      <c r="H57" s="10" t="s">
        <v>29</v>
      </c>
      <c r="I57" s="10">
        <v>1.653780288916715</v>
      </c>
      <c r="L57" s="11">
        <v>21</v>
      </c>
      <c r="M57" s="11">
        <v>0.75</v>
      </c>
      <c r="N57" s="10" t="s">
        <v>133</v>
      </c>
      <c r="R57" s="43" t="s">
        <v>176</v>
      </c>
    </row>
    <row r="58" spans="2:18" ht="15.75" customHeight="1" x14ac:dyDescent="0.25">
      <c r="B58" s="13"/>
      <c r="F58" s="13"/>
      <c r="G58" s="10">
        <f t="shared" si="4"/>
        <v>3</v>
      </c>
      <c r="H58" s="10" t="s">
        <v>29</v>
      </c>
      <c r="I58" s="10">
        <v>3.0140579665882781</v>
      </c>
      <c r="L58" s="11">
        <v>21</v>
      </c>
      <c r="M58" s="11">
        <v>0.75</v>
      </c>
      <c r="N58" s="10" t="s">
        <v>133</v>
      </c>
      <c r="R58" s="43" t="s">
        <v>176</v>
      </c>
    </row>
    <row r="59" spans="2:18" ht="15.75" customHeight="1" x14ac:dyDescent="0.25">
      <c r="B59" s="13"/>
      <c r="F59" s="13"/>
      <c r="G59" s="10">
        <f t="shared" si="4"/>
        <v>3</v>
      </c>
      <c r="H59" s="10" t="s">
        <v>29</v>
      </c>
      <c r="I59" s="10">
        <v>3.0140579665882781</v>
      </c>
      <c r="L59" s="11">
        <v>21</v>
      </c>
      <c r="M59" s="11">
        <v>0.75</v>
      </c>
      <c r="N59" s="10" t="s">
        <v>133</v>
      </c>
      <c r="R59" s="43" t="s">
        <v>176</v>
      </c>
    </row>
    <row r="60" spans="2:18" ht="15.75" customHeight="1" x14ac:dyDescent="0.25">
      <c r="B60" s="13"/>
      <c r="F60" s="13"/>
      <c r="G60" s="10">
        <f t="shared" si="4"/>
        <v>3</v>
      </c>
      <c r="H60" s="10" t="s">
        <v>29</v>
      </c>
      <c r="I60" s="10">
        <v>3.4109218458907238</v>
      </c>
      <c r="L60" s="11">
        <v>21</v>
      </c>
      <c r="M60" s="11">
        <v>0.75</v>
      </c>
      <c r="N60" s="10" t="s">
        <v>133</v>
      </c>
      <c r="R60" s="43" t="s">
        <v>176</v>
      </c>
    </row>
    <row r="61" spans="2:18" ht="15.75" customHeight="1" x14ac:dyDescent="0.25">
      <c r="B61" s="13"/>
      <c r="F61" s="13"/>
      <c r="G61" s="10">
        <f t="shared" si="4"/>
        <v>3</v>
      </c>
      <c r="H61" s="10" t="s">
        <v>29</v>
      </c>
      <c r="I61" s="20">
        <v>3.4109218458907238</v>
      </c>
      <c r="J61" s="20"/>
      <c r="L61" s="11">
        <v>21</v>
      </c>
      <c r="M61" s="11">
        <v>0.75</v>
      </c>
      <c r="N61" s="10" t="s">
        <v>133</v>
      </c>
      <c r="R61" s="43" t="s">
        <v>176</v>
      </c>
    </row>
    <row r="62" spans="2:18" ht="15.75" customHeight="1" x14ac:dyDescent="0.25">
      <c r="B62" s="13"/>
      <c r="F62" s="13"/>
      <c r="G62" s="10">
        <f t="shared" si="4"/>
        <v>3</v>
      </c>
      <c r="H62" s="10" t="s">
        <v>29</v>
      </c>
      <c r="I62" s="20">
        <v>3.7772577344775979</v>
      </c>
      <c r="J62" s="20"/>
      <c r="L62" s="11">
        <v>21</v>
      </c>
      <c r="M62" s="11">
        <v>0.75</v>
      </c>
      <c r="N62" s="10" t="s">
        <v>133</v>
      </c>
      <c r="R62" s="43" t="s">
        <v>176</v>
      </c>
    </row>
    <row r="63" spans="2:18" ht="15.75" customHeight="1" x14ac:dyDescent="0.25">
      <c r="B63" s="13"/>
      <c r="F63" s="13"/>
      <c r="G63" s="10">
        <f t="shared" si="4"/>
        <v>3</v>
      </c>
      <c r="H63" s="10" t="s">
        <v>29</v>
      </c>
      <c r="I63" s="20">
        <v>4.4427989249610604</v>
      </c>
      <c r="J63" s="20"/>
      <c r="K63" s="44" t="s">
        <v>143</v>
      </c>
      <c r="L63" s="11">
        <v>21</v>
      </c>
      <c r="M63" s="11">
        <v>0.75</v>
      </c>
      <c r="N63" s="10" t="s">
        <v>133</v>
      </c>
      <c r="P63" s="44"/>
      <c r="R63" s="43" t="s">
        <v>176</v>
      </c>
    </row>
    <row r="64" spans="2:18" ht="15.75" customHeight="1" x14ac:dyDescent="0.25">
      <c r="B64" s="13"/>
      <c r="F64" s="13"/>
      <c r="G64" s="10">
        <f t="shared" si="4"/>
        <v>3</v>
      </c>
      <c r="H64" s="10" t="s">
        <v>29</v>
      </c>
      <c r="I64" s="20">
        <v>4.4427989249610604</v>
      </c>
      <c r="J64" s="20"/>
      <c r="L64" s="11">
        <v>21</v>
      </c>
      <c r="M64" s="11">
        <v>0.75</v>
      </c>
      <c r="N64" s="10" t="s">
        <v>133</v>
      </c>
      <c r="R64" s="43" t="s">
        <v>176</v>
      </c>
    </row>
    <row r="65" spans="2:18" ht="15.75" customHeight="1" x14ac:dyDescent="0.25">
      <c r="B65" s="13"/>
      <c r="F65" s="13"/>
      <c r="G65" s="10">
        <f t="shared" si="4"/>
        <v>3</v>
      </c>
      <c r="H65" s="10" t="s">
        <v>29</v>
      </c>
      <c r="I65" s="20">
        <v>4.63731026478942</v>
      </c>
      <c r="J65" s="20"/>
      <c r="L65" s="11">
        <v>21</v>
      </c>
      <c r="M65" s="11">
        <v>0.75</v>
      </c>
      <c r="N65" s="10" t="s">
        <v>133</v>
      </c>
      <c r="R65" s="43" t="s">
        <v>176</v>
      </c>
    </row>
    <row r="66" spans="2:18" ht="15.75" customHeight="1" x14ac:dyDescent="0.25">
      <c r="B66" s="13"/>
      <c r="F66" s="13"/>
      <c r="G66" s="10">
        <f t="shared" si="4"/>
        <v>3</v>
      </c>
      <c r="H66" s="10" t="s">
        <v>29</v>
      </c>
      <c r="I66" s="20">
        <v>4.64428366368384</v>
      </c>
      <c r="J66" s="20"/>
      <c r="L66" s="11">
        <v>21</v>
      </c>
      <c r="M66" s="11">
        <v>0.75</v>
      </c>
      <c r="N66" s="10" t="s">
        <v>133</v>
      </c>
      <c r="R66" s="43" t="s">
        <v>176</v>
      </c>
    </row>
    <row r="67" spans="2:18" ht="15.75" customHeight="1" x14ac:dyDescent="0.25">
      <c r="B67" s="13"/>
      <c r="F67" s="13"/>
      <c r="G67" s="10">
        <f t="shared" si="4"/>
        <v>3</v>
      </c>
      <c r="H67" s="10" t="s">
        <v>29</v>
      </c>
      <c r="I67" s="20">
        <v>4.6540464221360294</v>
      </c>
      <c r="J67" s="20"/>
      <c r="L67" s="11">
        <v>21</v>
      </c>
      <c r="M67" s="11">
        <v>0.75</v>
      </c>
      <c r="N67" s="10" t="s">
        <v>133</v>
      </c>
      <c r="R67" s="43" t="s">
        <v>176</v>
      </c>
    </row>
    <row r="68" spans="2:18" ht="15.75" customHeight="1" x14ac:dyDescent="0.25">
      <c r="B68" s="13"/>
      <c r="F68" s="13"/>
      <c r="G68" s="10">
        <f t="shared" si="4"/>
        <v>3</v>
      </c>
      <c r="H68" s="10" t="s">
        <v>29</v>
      </c>
      <c r="I68" s="20">
        <v>4.6540464221360294</v>
      </c>
      <c r="J68" s="20"/>
      <c r="L68" s="11">
        <v>21</v>
      </c>
      <c r="M68" s="11">
        <v>0.75</v>
      </c>
      <c r="N68" s="10" t="s">
        <v>133</v>
      </c>
      <c r="R68" s="43" t="s">
        <v>176</v>
      </c>
    </row>
    <row r="69" spans="2:18" ht="15.75" customHeight="1" x14ac:dyDescent="0.25">
      <c r="B69" s="13"/>
      <c r="F69" s="13"/>
      <c r="G69" s="10">
        <f t="shared" si="4"/>
        <v>3</v>
      </c>
      <c r="H69" s="10" t="s">
        <v>29</v>
      </c>
      <c r="I69" s="20">
        <v>4.8553452035549576</v>
      </c>
      <c r="J69" s="20"/>
      <c r="L69" s="11">
        <v>21</v>
      </c>
      <c r="M69" s="11">
        <v>0.75</v>
      </c>
      <c r="N69" s="10" t="s">
        <v>133</v>
      </c>
      <c r="R69" s="43" t="s">
        <v>176</v>
      </c>
    </row>
    <row r="70" spans="2:18" ht="15.75" customHeight="1" x14ac:dyDescent="0.25">
      <c r="B70" s="13"/>
      <c r="F70" s="13"/>
      <c r="G70" s="10">
        <f t="shared" si="4"/>
        <v>3</v>
      </c>
      <c r="H70" s="10" t="s">
        <v>29</v>
      </c>
      <c r="I70" s="20">
        <v>5.3904373453867995</v>
      </c>
      <c r="J70" s="20"/>
      <c r="L70" s="11">
        <v>21</v>
      </c>
      <c r="M70" s="11">
        <v>0.75</v>
      </c>
      <c r="N70" s="10" t="s">
        <v>133</v>
      </c>
      <c r="R70" s="43" t="s">
        <v>176</v>
      </c>
    </row>
    <row r="71" spans="2:18" ht="15.75" customHeight="1" x14ac:dyDescent="0.25">
      <c r="B71" s="13"/>
      <c r="F71" s="13"/>
      <c r="G71" s="10">
        <f t="shared" si="4"/>
        <v>3</v>
      </c>
      <c r="H71" s="10" t="s">
        <v>29</v>
      </c>
      <c r="I71" s="20">
        <v>5.3927618116849398</v>
      </c>
      <c r="J71" s="20"/>
      <c r="L71" s="11">
        <v>21</v>
      </c>
      <c r="M71" s="11">
        <v>0.75</v>
      </c>
      <c r="N71" s="10" t="s">
        <v>133</v>
      </c>
      <c r="R71" s="43" t="s">
        <v>176</v>
      </c>
    </row>
    <row r="72" spans="2:18" ht="15.75" customHeight="1" x14ac:dyDescent="0.25">
      <c r="B72" s="13"/>
      <c r="F72" s="13"/>
      <c r="G72" s="10">
        <f t="shared" si="4"/>
        <v>3</v>
      </c>
      <c r="H72" s="10" t="s">
        <v>29</v>
      </c>
      <c r="I72" s="20">
        <v>5.4225149803011323</v>
      </c>
      <c r="J72" s="20"/>
      <c r="L72" s="11">
        <v>21</v>
      </c>
      <c r="M72" s="11">
        <v>0.75</v>
      </c>
      <c r="N72" s="10" t="s">
        <v>133</v>
      </c>
      <c r="R72" s="43" t="s">
        <v>176</v>
      </c>
    </row>
    <row r="73" spans="2:18" ht="15.75" customHeight="1" x14ac:dyDescent="0.25">
      <c r="B73" s="13"/>
      <c r="F73" s="13"/>
      <c r="G73" s="10">
        <f t="shared" si="4"/>
        <v>3</v>
      </c>
      <c r="H73" s="10" t="s">
        <v>29</v>
      </c>
      <c r="I73" s="20">
        <v>5.4225149803011323</v>
      </c>
      <c r="J73" s="20"/>
      <c r="L73" s="11">
        <v>21</v>
      </c>
      <c r="M73" s="44">
        <v>0.75</v>
      </c>
      <c r="N73" s="10" t="s">
        <v>133</v>
      </c>
      <c r="R73" s="43" t="s">
        <v>176</v>
      </c>
    </row>
    <row r="74" spans="2:18" ht="15.75" customHeight="1" x14ac:dyDescent="0.25">
      <c r="B74" s="13"/>
      <c r="F74" s="13"/>
      <c r="G74" s="10">
        <f t="shared" si="4"/>
        <v>3</v>
      </c>
      <c r="H74" s="10" t="s">
        <v>29</v>
      </c>
      <c r="I74" s="20">
        <v>5.4268539840576615</v>
      </c>
      <c r="J74" s="20"/>
      <c r="L74" s="11">
        <v>21</v>
      </c>
      <c r="M74" s="11">
        <v>0.75</v>
      </c>
      <c r="N74" s="10" t="s">
        <v>133</v>
      </c>
      <c r="R74" s="43" t="s">
        <v>176</v>
      </c>
    </row>
    <row r="75" spans="2:18" ht="15.75" customHeight="1" x14ac:dyDescent="0.25">
      <c r="B75" s="13"/>
      <c r="F75" s="13"/>
      <c r="G75" s="10">
        <f>IF(ISNUMBER(D$16),D$16+0.1,"")</f>
        <v>3.1</v>
      </c>
      <c r="H75" s="10" t="s">
        <v>29</v>
      </c>
      <c r="I75" s="20">
        <v>0.27026845432611551</v>
      </c>
      <c r="J75" s="20"/>
      <c r="L75" s="11">
        <v>21</v>
      </c>
      <c r="M75" s="11">
        <v>0.75</v>
      </c>
      <c r="N75" s="10" t="s">
        <v>133</v>
      </c>
      <c r="R75" s="43" t="s">
        <v>177</v>
      </c>
    </row>
    <row r="76" spans="2:18" ht="15.75" customHeight="1" x14ac:dyDescent="0.25">
      <c r="B76" s="13"/>
      <c r="F76" s="13"/>
      <c r="G76" s="10">
        <f t="shared" ref="G76:G94" si="5">IF(ISNUMBER(D$16),D$16+0.1,"")</f>
        <v>3.1</v>
      </c>
      <c r="H76" s="10" t="s">
        <v>29</v>
      </c>
      <c r="I76" s="10">
        <v>0.39242244143786464</v>
      </c>
      <c r="J76" s="20"/>
      <c r="L76" s="11">
        <v>21</v>
      </c>
      <c r="M76" s="11">
        <v>0.75</v>
      </c>
      <c r="N76" s="10" t="s">
        <v>133</v>
      </c>
      <c r="R76" s="43" t="s">
        <v>177</v>
      </c>
    </row>
    <row r="77" spans="2:18" ht="15.75" customHeight="1" x14ac:dyDescent="0.25">
      <c r="B77" s="13"/>
      <c r="F77" s="13"/>
      <c r="G77" s="10">
        <f t="shared" si="5"/>
        <v>3.1</v>
      </c>
      <c r="H77" s="10" t="s">
        <v>29</v>
      </c>
      <c r="I77" s="10">
        <v>0.39242244143786464</v>
      </c>
      <c r="J77" s="20"/>
      <c r="L77" s="11">
        <v>21</v>
      </c>
      <c r="M77" s="11">
        <v>0.75</v>
      </c>
      <c r="N77" s="10" t="s">
        <v>133</v>
      </c>
      <c r="R77" s="43" t="s">
        <v>177</v>
      </c>
    </row>
    <row r="78" spans="2:18" ht="15.75" customHeight="1" x14ac:dyDescent="0.25">
      <c r="B78" s="13"/>
      <c r="F78" s="13"/>
      <c r="G78" s="10">
        <f t="shared" si="5"/>
        <v>3.1</v>
      </c>
      <c r="H78" s="10" t="s">
        <v>29</v>
      </c>
      <c r="I78" s="10">
        <v>0.71520019546162539</v>
      </c>
      <c r="J78" s="20"/>
      <c r="L78" s="11">
        <v>21</v>
      </c>
      <c r="M78" s="11">
        <v>0.75</v>
      </c>
      <c r="N78" s="10" t="s">
        <v>133</v>
      </c>
      <c r="R78" s="43" t="s">
        <v>177</v>
      </c>
    </row>
    <row r="79" spans="2:18" ht="15.75" customHeight="1" x14ac:dyDescent="0.25">
      <c r="B79" s="13"/>
      <c r="F79" s="13"/>
      <c r="G79" s="10">
        <f t="shared" si="5"/>
        <v>3.1</v>
      </c>
      <c r="H79" s="10" t="s">
        <v>29</v>
      </c>
      <c r="I79" s="10">
        <v>0.71520019546162539</v>
      </c>
      <c r="J79" s="20"/>
      <c r="L79" s="11">
        <v>21</v>
      </c>
      <c r="M79" s="11">
        <v>0.75</v>
      </c>
      <c r="N79" s="10" t="s">
        <v>133</v>
      </c>
      <c r="R79" s="43" t="s">
        <v>177</v>
      </c>
    </row>
    <row r="80" spans="2:18" ht="15.75" customHeight="1" x14ac:dyDescent="0.25">
      <c r="B80" s="13"/>
      <c r="F80" s="13"/>
      <c r="G80" s="10">
        <f t="shared" si="5"/>
        <v>3.1</v>
      </c>
      <c r="H80" s="10" t="s">
        <v>29</v>
      </c>
      <c r="I80" s="10">
        <v>0.80937128546559556</v>
      </c>
      <c r="J80" s="20"/>
      <c r="L80" s="11">
        <v>21</v>
      </c>
      <c r="M80" s="11">
        <v>0.75</v>
      </c>
      <c r="N80" s="10" t="s">
        <v>133</v>
      </c>
      <c r="R80" s="43" t="s">
        <v>177</v>
      </c>
    </row>
    <row r="81" spans="2:18" ht="15.75" customHeight="1" x14ac:dyDescent="0.25">
      <c r="B81" s="13"/>
      <c r="F81" s="13"/>
      <c r="G81" s="10">
        <f t="shared" si="5"/>
        <v>3.1</v>
      </c>
      <c r="H81" s="10" t="s">
        <v>29</v>
      </c>
      <c r="I81" s="10">
        <v>0.80937128546559556</v>
      </c>
      <c r="J81" s="20"/>
      <c r="L81" s="11">
        <v>21</v>
      </c>
      <c r="M81" s="11">
        <v>0.75</v>
      </c>
      <c r="N81" s="10" t="s">
        <v>133</v>
      </c>
      <c r="R81" s="43" t="s">
        <v>177</v>
      </c>
    </row>
    <row r="82" spans="2:18" ht="15.75" customHeight="1" x14ac:dyDescent="0.25">
      <c r="B82" s="13"/>
      <c r="F82" s="13"/>
      <c r="G82" s="10">
        <f t="shared" si="5"/>
        <v>3.1</v>
      </c>
      <c r="H82" s="10" t="s">
        <v>29</v>
      </c>
      <c r="I82" s="10">
        <v>0.89629844546926074</v>
      </c>
      <c r="J82" s="20"/>
      <c r="L82" s="11">
        <v>21</v>
      </c>
      <c r="M82" s="11">
        <v>0.75</v>
      </c>
      <c r="N82" s="10" t="s">
        <v>133</v>
      </c>
      <c r="R82" s="43" t="s">
        <v>177</v>
      </c>
    </row>
    <row r="83" spans="2:18" ht="15.75" customHeight="1" x14ac:dyDescent="0.25">
      <c r="B83" s="13"/>
      <c r="F83" s="13"/>
      <c r="G83" s="10">
        <f t="shared" si="5"/>
        <v>3.1</v>
      </c>
      <c r="H83" s="10" t="s">
        <v>29</v>
      </c>
      <c r="I83" s="10">
        <v>1.0542234737195737</v>
      </c>
      <c r="J83" s="20"/>
      <c r="L83" s="11">
        <v>21</v>
      </c>
      <c r="M83" s="11">
        <v>0.75</v>
      </c>
      <c r="N83" s="10" t="s">
        <v>133</v>
      </c>
      <c r="R83" s="43" t="s">
        <v>177</v>
      </c>
    </row>
    <row r="84" spans="2:18" ht="15.75" customHeight="1" x14ac:dyDescent="0.25">
      <c r="B84" s="13"/>
      <c r="F84" s="13"/>
      <c r="G84" s="10">
        <f t="shared" si="5"/>
        <v>3.1</v>
      </c>
      <c r="H84" s="10" t="s">
        <v>29</v>
      </c>
      <c r="I84" s="10">
        <v>1.0542234737195737</v>
      </c>
      <c r="J84" s="20"/>
      <c r="L84" s="11">
        <v>21</v>
      </c>
      <c r="M84" s="11">
        <v>0.75</v>
      </c>
      <c r="N84" s="10" t="s">
        <v>133</v>
      </c>
      <c r="R84" s="43" t="s">
        <v>177</v>
      </c>
    </row>
    <row r="85" spans="2:18" ht="15.75" customHeight="1" x14ac:dyDescent="0.25">
      <c r="B85" s="13"/>
      <c r="F85" s="13"/>
      <c r="G85" s="10">
        <f t="shared" si="5"/>
        <v>3.1</v>
      </c>
      <c r="H85" s="10" t="s">
        <v>29</v>
      </c>
      <c r="I85" s="10">
        <v>1.1003787068991846</v>
      </c>
      <c r="J85" s="20"/>
      <c r="L85" s="11">
        <v>21</v>
      </c>
      <c r="M85" s="11">
        <v>0.75</v>
      </c>
      <c r="N85" s="10" t="s">
        <v>133</v>
      </c>
      <c r="R85" s="43" t="s">
        <v>177</v>
      </c>
    </row>
    <row r="86" spans="2:18" ht="15.75" customHeight="1" x14ac:dyDescent="0.25">
      <c r="B86" s="13"/>
      <c r="F86" s="13"/>
      <c r="G86" s="10">
        <f t="shared" si="5"/>
        <v>3.1</v>
      </c>
      <c r="H86" s="10" t="s">
        <v>29</v>
      </c>
      <c r="I86" s="10">
        <v>1.1020334117215893</v>
      </c>
      <c r="J86" s="20"/>
      <c r="L86" s="11">
        <v>21</v>
      </c>
      <c r="M86" s="11">
        <v>0.75</v>
      </c>
      <c r="N86" s="10" t="s">
        <v>133</v>
      </c>
      <c r="R86" s="43" t="s">
        <v>177</v>
      </c>
    </row>
    <row r="87" spans="2:18" ht="15.75" customHeight="1" x14ac:dyDescent="0.25">
      <c r="B87" s="13"/>
      <c r="F87" s="13"/>
      <c r="G87" s="10">
        <f t="shared" si="5"/>
        <v>3.1</v>
      </c>
      <c r="H87" s="10" t="s">
        <v>29</v>
      </c>
      <c r="I87" s="10">
        <v>1.1043499984729561</v>
      </c>
      <c r="J87" s="20"/>
      <c r="L87" s="11">
        <v>21</v>
      </c>
      <c r="M87" s="11">
        <v>0.75</v>
      </c>
      <c r="N87" s="10" t="s">
        <v>133</v>
      </c>
      <c r="R87" s="43" t="s">
        <v>177</v>
      </c>
    </row>
    <row r="88" spans="2:18" ht="15.75" customHeight="1" x14ac:dyDescent="0.25">
      <c r="B88" s="13"/>
      <c r="F88" s="13"/>
      <c r="G88" s="10">
        <f t="shared" si="5"/>
        <v>3.1</v>
      </c>
      <c r="H88" s="10" t="s">
        <v>29</v>
      </c>
      <c r="I88" s="10">
        <v>1.1043499984729561</v>
      </c>
      <c r="J88" s="20"/>
      <c r="L88" s="11">
        <v>21</v>
      </c>
      <c r="M88" s="11">
        <v>0.75</v>
      </c>
      <c r="N88" s="10" t="s">
        <v>133</v>
      </c>
      <c r="R88" s="43" t="s">
        <v>177</v>
      </c>
    </row>
    <row r="89" spans="2:18" ht="15.75" customHeight="1" x14ac:dyDescent="0.25">
      <c r="B89" s="13"/>
      <c r="F89" s="13"/>
      <c r="G89" s="10">
        <f t="shared" si="5"/>
        <v>3.1</v>
      </c>
      <c r="H89" s="10" t="s">
        <v>29</v>
      </c>
      <c r="I89" s="10">
        <v>1.1521158110130409</v>
      </c>
      <c r="J89" s="20"/>
      <c r="L89" s="11">
        <v>21</v>
      </c>
      <c r="M89" s="11">
        <v>0.75</v>
      </c>
      <c r="N89" s="10" t="s">
        <v>133</v>
      </c>
      <c r="R89" s="43" t="s">
        <v>177</v>
      </c>
    </row>
    <row r="90" spans="2:18" ht="15.75" customHeight="1" x14ac:dyDescent="0.25">
      <c r="B90" s="13"/>
      <c r="F90" s="13"/>
      <c r="G90" s="10">
        <f t="shared" si="5"/>
        <v>3.1</v>
      </c>
      <c r="H90" s="10" t="s">
        <v>29</v>
      </c>
      <c r="I90" s="10">
        <v>1.2790868277189018</v>
      </c>
      <c r="J90" s="20"/>
      <c r="L90" s="11">
        <v>21</v>
      </c>
      <c r="M90" s="11">
        <v>0.75</v>
      </c>
      <c r="N90" s="10" t="s">
        <v>133</v>
      </c>
      <c r="R90" s="43" t="s">
        <v>177</v>
      </c>
    </row>
    <row r="91" spans="2:18" ht="15.75" customHeight="1" x14ac:dyDescent="0.25">
      <c r="B91" s="13"/>
      <c r="F91" s="13"/>
      <c r="G91" s="10">
        <f t="shared" si="5"/>
        <v>3.1</v>
      </c>
      <c r="H91" s="10" t="s">
        <v>29</v>
      </c>
      <c r="I91" s="10">
        <v>1.2796383959930366</v>
      </c>
      <c r="J91" s="20"/>
      <c r="L91" s="11">
        <v>21</v>
      </c>
      <c r="M91" s="11">
        <v>0.75</v>
      </c>
      <c r="N91" s="10" t="s">
        <v>133</v>
      </c>
      <c r="R91" s="43" t="s">
        <v>177</v>
      </c>
    </row>
    <row r="92" spans="2:18" ht="15.75" customHeight="1" x14ac:dyDescent="0.25">
      <c r="B92" s="13"/>
      <c r="F92" s="13"/>
      <c r="G92" s="10">
        <f t="shared" si="5"/>
        <v>3.1</v>
      </c>
      <c r="H92" s="10" t="s">
        <v>29</v>
      </c>
      <c r="I92" s="10">
        <v>1.2866984699019637</v>
      </c>
      <c r="J92" s="20"/>
      <c r="L92" s="11">
        <v>21</v>
      </c>
      <c r="M92" s="11">
        <v>0.75</v>
      </c>
      <c r="N92" s="10" t="s">
        <v>133</v>
      </c>
      <c r="R92" s="43" t="s">
        <v>177</v>
      </c>
    </row>
    <row r="93" spans="2:18" ht="15.75" customHeight="1" x14ac:dyDescent="0.25">
      <c r="B93" s="13"/>
      <c r="F93" s="13"/>
      <c r="G93" s="10">
        <f t="shared" si="5"/>
        <v>3.1</v>
      </c>
      <c r="H93" s="10" t="s">
        <v>29</v>
      </c>
      <c r="I93" s="10">
        <v>1.2866984699019637</v>
      </c>
      <c r="J93" s="20"/>
      <c r="L93" s="11">
        <v>21</v>
      </c>
      <c r="M93" s="11">
        <v>0.75</v>
      </c>
      <c r="N93" s="10" t="s">
        <v>133</v>
      </c>
      <c r="R93" s="43" t="s">
        <v>177</v>
      </c>
    </row>
    <row r="94" spans="2:18" ht="15.75" customHeight="1" x14ac:dyDescent="0.25">
      <c r="B94" s="13"/>
      <c r="F94" s="13"/>
      <c r="G94" s="10">
        <f t="shared" si="5"/>
        <v>3.1</v>
      </c>
      <c r="H94" s="10" t="s">
        <v>29</v>
      </c>
      <c r="I94" s="10">
        <v>1.2877280640136826</v>
      </c>
      <c r="J94" s="20"/>
      <c r="L94" s="11">
        <v>21</v>
      </c>
      <c r="M94" s="11">
        <v>0.75</v>
      </c>
      <c r="N94" s="10" t="s">
        <v>133</v>
      </c>
      <c r="R94" s="43" t="s">
        <v>177</v>
      </c>
    </row>
    <row r="95" spans="2:18" ht="15.75" customHeight="1" x14ac:dyDescent="0.25">
      <c r="B95" s="13"/>
      <c r="F95" s="13"/>
      <c r="G95" s="10">
        <f>IF(ISNUMBER(D$19),D$19-0.1,"")</f>
        <v>1.9</v>
      </c>
      <c r="H95" s="10" t="s">
        <v>29</v>
      </c>
      <c r="I95" s="10">
        <v>1.6795253947408606</v>
      </c>
      <c r="J95" s="20"/>
      <c r="L95" s="11">
        <v>21</v>
      </c>
      <c r="M95" s="11">
        <v>0.75</v>
      </c>
      <c r="N95" s="43" t="s">
        <v>53</v>
      </c>
      <c r="R95" s="43" t="s">
        <v>178</v>
      </c>
    </row>
    <row r="96" spans="2:18" ht="15.75" customHeight="1" x14ac:dyDescent="0.25">
      <c r="B96" s="13"/>
      <c r="F96" s="13"/>
      <c r="G96" s="10">
        <f t="shared" ref="G96:G114" si="6">IF(ISNUMBER(D$19),D$19-0.1,"")</f>
        <v>1.9</v>
      </c>
      <c r="H96" s="10" t="s">
        <v>29</v>
      </c>
      <c r="I96" s="10">
        <v>2.4386251717924443</v>
      </c>
      <c r="J96" s="20"/>
      <c r="L96" s="11">
        <v>21</v>
      </c>
      <c r="M96" s="11">
        <v>0.75</v>
      </c>
      <c r="N96" s="43" t="s">
        <v>53</v>
      </c>
      <c r="R96" s="43" t="s">
        <v>178</v>
      </c>
    </row>
    <row r="97" spans="2:18" ht="15.75" customHeight="1" x14ac:dyDescent="0.25">
      <c r="B97" s="13"/>
      <c r="F97" s="13"/>
      <c r="G97" s="10">
        <f t="shared" si="6"/>
        <v>1.9</v>
      </c>
      <c r="H97" s="10" t="s">
        <v>29</v>
      </c>
      <c r="I97" s="10">
        <v>2.4386251717924443</v>
      </c>
      <c r="J97" s="20"/>
      <c r="L97" s="11">
        <v>21</v>
      </c>
      <c r="M97" s="11">
        <v>0.75</v>
      </c>
      <c r="N97" s="43" t="s">
        <v>53</v>
      </c>
      <c r="R97" s="43" t="s">
        <v>178</v>
      </c>
    </row>
    <row r="98" spans="2:18" ht="15.75" customHeight="1" x14ac:dyDescent="0.25">
      <c r="B98" s="13"/>
      <c r="F98" s="13"/>
      <c r="G98" s="10">
        <f t="shared" si="6"/>
        <v>1.9</v>
      </c>
      <c r="H98" s="10" t="s">
        <v>29</v>
      </c>
      <c r="I98" s="20">
        <v>4.4444583575115288</v>
      </c>
      <c r="J98" s="20"/>
      <c r="L98" s="11">
        <v>21</v>
      </c>
      <c r="M98" s="11">
        <v>0.75</v>
      </c>
      <c r="N98" s="43" t="s">
        <v>53</v>
      </c>
      <c r="R98" s="43" t="s">
        <v>178</v>
      </c>
    </row>
    <row r="99" spans="2:18" ht="15.75" customHeight="1" x14ac:dyDescent="0.25">
      <c r="B99" s="13"/>
      <c r="F99" s="13"/>
      <c r="G99" s="10">
        <f t="shared" si="6"/>
        <v>1.9</v>
      </c>
      <c r="H99" s="10" t="s">
        <v>29</v>
      </c>
      <c r="I99" s="20">
        <v>4.4444583575115288</v>
      </c>
      <c r="J99" s="20"/>
      <c r="L99" s="11">
        <v>21</v>
      </c>
      <c r="M99" s="11">
        <v>0.75</v>
      </c>
      <c r="N99" s="43" t="s">
        <v>53</v>
      </c>
      <c r="R99" s="43" t="s">
        <v>178</v>
      </c>
    </row>
    <row r="100" spans="2:18" ht="15.75" customHeight="1" x14ac:dyDescent="0.25">
      <c r="B100" s="13"/>
      <c r="F100" s="13"/>
      <c r="G100" s="10">
        <f t="shared" si="6"/>
        <v>1.9</v>
      </c>
      <c r="H100" s="10" t="s">
        <v>29</v>
      </c>
      <c r="I100" s="20">
        <v>5.0296644168219151</v>
      </c>
      <c r="J100" s="20"/>
      <c r="L100" s="11">
        <v>21</v>
      </c>
      <c r="M100" s="11">
        <v>0.75</v>
      </c>
      <c r="N100" s="43" t="s">
        <v>53</v>
      </c>
      <c r="R100" s="43" t="s">
        <v>178</v>
      </c>
    </row>
    <row r="101" spans="2:18" ht="15.75" customHeight="1" x14ac:dyDescent="0.25">
      <c r="B101" s="13"/>
      <c r="F101" s="13"/>
      <c r="G101" s="10">
        <f t="shared" si="6"/>
        <v>1.9</v>
      </c>
      <c r="H101" s="10" t="s">
        <v>29</v>
      </c>
      <c r="I101" s="20">
        <v>5.0296644168219151</v>
      </c>
      <c r="J101" s="20"/>
      <c r="L101" s="11">
        <v>21</v>
      </c>
      <c r="M101" s="11">
        <v>0.75</v>
      </c>
      <c r="N101" s="43" t="s">
        <v>53</v>
      </c>
      <c r="R101" s="43" t="s">
        <v>178</v>
      </c>
    </row>
    <row r="102" spans="2:18" ht="15.75" customHeight="1" x14ac:dyDescent="0.25">
      <c r="B102" s="13"/>
      <c r="F102" s="13"/>
      <c r="G102" s="10">
        <f t="shared" si="6"/>
        <v>1.9</v>
      </c>
      <c r="H102" s="10" t="s">
        <v>29</v>
      </c>
      <c r="I102" s="20">
        <v>5.5698546254161192</v>
      </c>
      <c r="J102" s="20"/>
      <c r="L102" s="11">
        <v>21</v>
      </c>
      <c r="M102" s="11">
        <v>0.75</v>
      </c>
      <c r="N102" s="43" t="s">
        <v>53</v>
      </c>
      <c r="R102" s="43" t="s">
        <v>178</v>
      </c>
    </row>
    <row r="103" spans="2:18" ht="15.75" customHeight="1" x14ac:dyDescent="0.25">
      <c r="B103" s="13"/>
      <c r="F103" s="13"/>
      <c r="G103" s="10">
        <f t="shared" si="6"/>
        <v>1.9</v>
      </c>
      <c r="H103" s="10" t="s">
        <v>29</v>
      </c>
      <c r="I103" s="20">
        <v>6.5512458724002078</v>
      </c>
      <c r="J103" s="20"/>
      <c r="L103" s="11">
        <v>21</v>
      </c>
      <c r="M103" s="11">
        <v>0.75</v>
      </c>
      <c r="N103" s="43" t="s">
        <v>53</v>
      </c>
      <c r="R103" s="43" t="s">
        <v>178</v>
      </c>
    </row>
    <row r="104" spans="2:18" ht="15.75" customHeight="1" x14ac:dyDescent="0.25">
      <c r="B104" s="13"/>
      <c r="F104" s="13"/>
      <c r="G104" s="10">
        <f t="shared" si="6"/>
        <v>1.9</v>
      </c>
      <c r="H104" s="10" t="s">
        <v>29</v>
      </c>
      <c r="I104" s="20">
        <v>6.5512458724002078</v>
      </c>
      <c r="J104" s="20"/>
      <c r="L104" s="11">
        <v>21</v>
      </c>
      <c r="M104" s="11">
        <v>0.75</v>
      </c>
      <c r="N104" s="43" t="s">
        <v>53</v>
      </c>
      <c r="R104" s="43" t="s">
        <v>178</v>
      </c>
    </row>
    <row r="105" spans="2:18" ht="15.75" customHeight="1" x14ac:dyDescent="0.25">
      <c r="B105" s="13"/>
      <c r="F105" s="13"/>
      <c r="G105" s="10">
        <f t="shared" si="6"/>
        <v>1.9</v>
      </c>
      <c r="H105" s="10" t="s">
        <v>29</v>
      </c>
      <c r="I105" s="20">
        <v>6.8380676785877892</v>
      </c>
      <c r="J105" s="20"/>
      <c r="L105" s="11">
        <v>21</v>
      </c>
      <c r="M105" s="11">
        <v>0.75</v>
      </c>
      <c r="N105" s="43" t="s">
        <v>53</v>
      </c>
      <c r="R105" s="43" t="s">
        <v>178</v>
      </c>
    </row>
    <row r="106" spans="2:18" ht="15.75" customHeight="1" x14ac:dyDescent="0.25">
      <c r="B106" s="13"/>
      <c r="F106" s="13"/>
      <c r="G106" s="10">
        <f t="shared" si="6"/>
        <v>1.9</v>
      </c>
      <c r="H106" s="10" t="s">
        <v>29</v>
      </c>
      <c r="I106" s="10">
        <v>6.8483504871270187</v>
      </c>
      <c r="J106" s="20"/>
      <c r="L106" s="11">
        <v>21</v>
      </c>
      <c r="M106" s="11">
        <v>0.75</v>
      </c>
      <c r="N106" s="43" t="s">
        <v>53</v>
      </c>
      <c r="R106" s="43" t="s">
        <v>178</v>
      </c>
    </row>
    <row r="107" spans="2:18" ht="15.75" customHeight="1" x14ac:dyDescent="0.25">
      <c r="B107" s="13"/>
      <c r="F107" s="13"/>
      <c r="G107" s="10">
        <f t="shared" si="6"/>
        <v>1.9</v>
      </c>
      <c r="H107" s="10" t="s">
        <v>29</v>
      </c>
      <c r="I107" s="10">
        <v>6.8627464190819412</v>
      </c>
      <c r="J107" s="20"/>
      <c r="L107" s="11">
        <v>21</v>
      </c>
      <c r="M107" s="11">
        <v>0.75</v>
      </c>
      <c r="N107" s="43" t="s">
        <v>53</v>
      </c>
      <c r="R107" s="43" t="s">
        <v>178</v>
      </c>
    </row>
    <row r="108" spans="2:18" ht="15.75" customHeight="1" x14ac:dyDescent="0.25">
      <c r="B108" s="13"/>
      <c r="F108" s="13"/>
      <c r="G108" s="10">
        <f t="shared" si="6"/>
        <v>1.9</v>
      </c>
      <c r="H108" s="10" t="s">
        <v>29</v>
      </c>
      <c r="I108" s="10">
        <v>6.8627464190819412</v>
      </c>
      <c r="J108" s="20"/>
      <c r="L108" s="11">
        <v>21</v>
      </c>
      <c r="M108" s="11">
        <v>0.75</v>
      </c>
      <c r="N108" s="43" t="s">
        <v>53</v>
      </c>
      <c r="R108" s="43" t="s">
        <v>178</v>
      </c>
    </row>
    <row r="109" spans="2:18" ht="15.75" customHeight="1" x14ac:dyDescent="0.25">
      <c r="B109" s="13"/>
      <c r="F109" s="13"/>
      <c r="G109" s="10">
        <f t="shared" si="6"/>
        <v>1.9</v>
      </c>
      <c r="H109" s="10" t="s">
        <v>29</v>
      </c>
      <c r="I109" s="10">
        <v>7.1595768255810395</v>
      </c>
      <c r="J109" s="20"/>
      <c r="L109" s="11">
        <v>21</v>
      </c>
      <c r="M109" s="11">
        <v>0.75</v>
      </c>
      <c r="N109" s="43" t="s">
        <v>53</v>
      </c>
      <c r="R109" s="43" t="s">
        <v>178</v>
      </c>
    </row>
    <row r="110" spans="2:18" ht="15.75" customHeight="1" x14ac:dyDescent="0.25">
      <c r="B110" s="13"/>
      <c r="F110" s="13"/>
      <c r="G110" s="10">
        <f t="shared" si="6"/>
        <v>1.9</v>
      </c>
      <c r="H110" s="10" t="s">
        <v>29</v>
      </c>
      <c r="I110" s="10">
        <v>7.9486110008246031</v>
      </c>
      <c r="J110" s="20"/>
      <c r="L110" s="11">
        <v>21</v>
      </c>
      <c r="M110" s="11">
        <v>0.75</v>
      </c>
      <c r="N110" s="43" t="s">
        <v>53</v>
      </c>
      <c r="R110" s="43" t="s">
        <v>178</v>
      </c>
    </row>
    <row r="111" spans="2:18" ht="15.75" customHeight="1" x14ac:dyDescent="0.25">
      <c r="B111" s="13"/>
      <c r="F111" s="13"/>
      <c r="G111" s="10">
        <f t="shared" si="6"/>
        <v>1.9</v>
      </c>
      <c r="H111" s="10" t="s">
        <v>29</v>
      </c>
      <c r="I111" s="10">
        <v>7.9520386036710127</v>
      </c>
      <c r="J111" s="20"/>
      <c r="L111" s="11">
        <v>21</v>
      </c>
      <c r="M111" s="11">
        <v>0.75</v>
      </c>
      <c r="N111" s="43" t="s">
        <v>53</v>
      </c>
      <c r="R111" s="43" t="s">
        <v>178</v>
      </c>
    </row>
    <row r="112" spans="2:18" ht="15.75" customHeight="1" x14ac:dyDescent="0.25">
      <c r="B112" s="13"/>
      <c r="F112" s="13"/>
      <c r="G112" s="10">
        <f t="shared" si="6"/>
        <v>1.9</v>
      </c>
      <c r="H112" s="10" t="s">
        <v>29</v>
      </c>
      <c r="I112" s="10">
        <v>7.9959119201050592</v>
      </c>
      <c r="J112" s="20"/>
      <c r="L112" s="11">
        <v>21</v>
      </c>
      <c r="M112" s="11">
        <v>0.75</v>
      </c>
      <c r="N112" s="43" t="s">
        <v>53</v>
      </c>
      <c r="R112" s="43" t="s">
        <v>178</v>
      </c>
    </row>
    <row r="113" spans="2:18" ht="15.75" customHeight="1" x14ac:dyDescent="0.25">
      <c r="B113" s="13"/>
      <c r="F113" s="13"/>
      <c r="G113" s="10">
        <f t="shared" si="6"/>
        <v>1.9</v>
      </c>
      <c r="H113" s="10" t="s">
        <v>29</v>
      </c>
      <c r="I113" s="10">
        <v>7.9959119201050592</v>
      </c>
      <c r="J113" s="20"/>
      <c r="L113" s="11">
        <v>21</v>
      </c>
      <c r="M113" s="11">
        <v>0.75</v>
      </c>
      <c r="N113" s="43" t="s">
        <v>53</v>
      </c>
      <c r="R113" s="43" t="s">
        <v>178</v>
      </c>
    </row>
    <row r="114" spans="2:18" ht="15.75" customHeight="1" x14ac:dyDescent="0.25">
      <c r="B114" s="13"/>
      <c r="F114" s="13"/>
      <c r="G114" s="10">
        <f t="shared" si="6"/>
        <v>1.9</v>
      </c>
      <c r="H114" s="10" t="s">
        <v>29</v>
      </c>
      <c r="I114" s="10">
        <v>8.0023101120850271</v>
      </c>
      <c r="J114" s="20"/>
      <c r="L114" s="11">
        <v>21</v>
      </c>
      <c r="M114" s="11">
        <v>0.75</v>
      </c>
      <c r="N114" s="43" t="s">
        <v>53</v>
      </c>
      <c r="R114" s="43" t="s">
        <v>178</v>
      </c>
    </row>
    <row r="115" spans="2:18" ht="15.75" customHeight="1" x14ac:dyDescent="0.25">
      <c r="B115" s="13"/>
      <c r="F115" s="13"/>
      <c r="G115" s="10">
        <f>IF(ISNUMBER(D$19),D$19,"")</f>
        <v>2</v>
      </c>
      <c r="H115" s="10" t="s">
        <v>29</v>
      </c>
      <c r="I115" s="10">
        <v>0.54416622789603886</v>
      </c>
      <c r="J115" s="20"/>
      <c r="L115" s="11">
        <v>21</v>
      </c>
      <c r="M115" s="11">
        <v>0.75</v>
      </c>
      <c r="N115" s="43" t="s">
        <v>53</v>
      </c>
      <c r="R115" s="43" t="s">
        <v>179</v>
      </c>
    </row>
    <row r="116" spans="2:18" ht="15.75" customHeight="1" x14ac:dyDescent="0.25">
      <c r="B116" s="13"/>
      <c r="F116" s="13"/>
      <c r="G116" s="10">
        <f t="shared" ref="G116:G134" si="7">IF(ISNUMBER(D$19),D$19,"")</f>
        <v>2</v>
      </c>
      <c r="H116" s="10" t="s">
        <v>29</v>
      </c>
      <c r="I116" s="10">
        <v>0.79011455566075195</v>
      </c>
      <c r="J116" s="20"/>
      <c r="L116" s="11">
        <v>21</v>
      </c>
      <c r="M116" s="11">
        <v>0.75</v>
      </c>
      <c r="N116" s="43" t="s">
        <v>53</v>
      </c>
      <c r="R116" s="43" t="s">
        <v>179</v>
      </c>
    </row>
    <row r="117" spans="2:18" ht="15.75" customHeight="1" x14ac:dyDescent="0.25">
      <c r="B117" s="13"/>
      <c r="F117" s="13"/>
      <c r="G117" s="10">
        <f t="shared" si="7"/>
        <v>2</v>
      </c>
      <c r="H117" s="10" t="s">
        <v>29</v>
      </c>
      <c r="I117" s="10">
        <v>0.79011455566075195</v>
      </c>
      <c r="J117" s="20"/>
      <c r="L117" s="11">
        <v>21</v>
      </c>
      <c r="M117" s="11">
        <v>0.75</v>
      </c>
      <c r="N117" s="43" t="s">
        <v>53</v>
      </c>
      <c r="R117" s="43" t="s">
        <v>179</v>
      </c>
    </row>
    <row r="118" spans="2:18" ht="15.75" customHeight="1" x14ac:dyDescent="0.25">
      <c r="B118" s="13"/>
      <c r="F118" s="13"/>
      <c r="G118" s="10">
        <f t="shared" si="7"/>
        <v>2</v>
      </c>
      <c r="H118" s="10" t="s">
        <v>29</v>
      </c>
      <c r="I118" s="10">
        <v>1.4400045078337353</v>
      </c>
      <c r="J118" s="20"/>
      <c r="L118" s="11">
        <v>21</v>
      </c>
      <c r="M118" s="11">
        <v>0.75</v>
      </c>
      <c r="N118" s="43" t="s">
        <v>53</v>
      </c>
      <c r="R118" s="43" t="s">
        <v>179</v>
      </c>
    </row>
    <row r="119" spans="2:18" ht="15.75" customHeight="1" x14ac:dyDescent="0.25">
      <c r="B119" s="13"/>
      <c r="F119" s="13"/>
      <c r="G119" s="10">
        <f t="shared" si="7"/>
        <v>2</v>
      </c>
      <c r="H119" s="10" t="s">
        <v>29</v>
      </c>
      <c r="I119" s="10">
        <v>1.4400045078337353</v>
      </c>
      <c r="J119" s="20"/>
      <c r="L119" s="11">
        <v>21</v>
      </c>
      <c r="M119" s="11">
        <v>0.75</v>
      </c>
      <c r="N119" s="43" t="s">
        <v>53</v>
      </c>
      <c r="R119" s="43" t="s">
        <v>179</v>
      </c>
    </row>
    <row r="120" spans="2:18" ht="15.75" customHeight="1" x14ac:dyDescent="0.25">
      <c r="B120" s="13"/>
      <c r="F120" s="13"/>
      <c r="G120" s="10">
        <f t="shared" si="7"/>
        <v>2</v>
      </c>
      <c r="H120" s="10" t="s">
        <v>29</v>
      </c>
      <c r="I120" s="10">
        <v>1.6296112710503006</v>
      </c>
      <c r="J120" s="20"/>
      <c r="L120" s="11">
        <v>21</v>
      </c>
      <c r="M120" s="11">
        <v>0.75</v>
      </c>
      <c r="N120" s="43" t="s">
        <v>53</v>
      </c>
      <c r="R120" s="43" t="s">
        <v>179</v>
      </c>
    </row>
    <row r="121" spans="2:18" ht="15.75" customHeight="1" x14ac:dyDescent="0.25">
      <c r="B121" s="13"/>
      <c r="F121" s="13"/>
      <c r="G121" s="10">
        <f t="shared" si="7"/>
        <v>2</v>
      </c>
      <c r="H121" s="10" t="s">
        <v>29</v>
      </c>
      <c r="I121" s="20">
        <v>1.6296112710503006</v>
      </c>
      <c r="J121" s="20"/>
      <c r="L121" s="11">
        <v>21</v>
      </c>
      <c r="M121" s="11">
        <v>0.75</v>
      </c>
      <c r="N121" s="43" t="s">
        <v>53</v>
      </c>
      <c r="R121" s="43" t="s">
        <v>179</v>
      </c>
    </row>
    <row r="122" spans="2:18" ht="15.75" customHeight="1" x14ac:dyDescent="0.25">
      <c r="B122" s="13"/>
      <c r="F122" s="13"/>
      <c r="G122" s="10">
        <f t="shared" si="7"/>
        <v>2</v>
      </c>
      <c r="H122" s="10" t="s">
        <v>29</v>
      </c>
      <c r="I122" s="20">
        <v>1.8046328986348226</v>
      </c>
      <c r="J122" s="20"/>
      <c r="L122" s="11">
        <v>21</v>
      </c>
      <c r="M122" s="11">
        <v>0.75</v>
      </c>
      <c r="N122" s="43" t="s">
        <v>53</v>
      </c>
      <c r="R122" s="43" t="s">
        <v>179</v>
      </c>
    </row>
    <row r="123" spans="2:18" ht="15.75" customHeight="1" x14ac:dyDescent="0.25">
      <c r="B123" s="13"/>
      <c r="F123" s="13"/>
      <c r="G123" s="10">
        <f t="shared" si="7"/>
        <v>2</v>
      </c>
      <c r="H123" s="10" t="s">
        <v>29</v>
      </c>
      <c r="I123" s="20">
        <v>2.1226036626576672</v>
      </c>
      <c r="J123" s="20"/>
      <c r="L123" s="11">
        <v>21</v>
      </c>
      <c r="M123" s="11">
        <v>0.75</v>
      </c>
      <c r="N123" s="43" t="s">
        <v>53</v>
      </c>
      <c r="R123" s="43" t="s">
        <v>179</v>
      </c>
    </row>
    <row r="124" spans="2:18" ht="15.75" customHeight="1" x14ac:dyDescent="0.25">
      <c r="B124" s="13"/>
      <c r="F124" s="13"/>
      <c r="G124" s="10">
        <f t="shared" si="7"/>
        <v>2</v>
      </c>
      <c r="H124" s="10" t="s">
        <v>29</v>
      </c>
      <c r="I124" s="20">
        <v>2.1226036626576672</v>
      </c>
      <c r="J124" s="20"/>
      <c r="L124" s="11">
        <v>21</v>
      </c>
      <c r="M124" s="11">
        <v>0.75</v>
      </c>
      <c r="N124" s="43" t="s">
        <v>53</v>
      </c>
      <c r="R124" s="43" t="s">
        <v>179</v>
      </c>
    </row>
    <row r="125" spans="2:18" ht="15.75" customHeight="1" x14ac:dyDescent="0.25">
      <c r="B125" s="13"/>
      <c r="F125" s="13"/>
      <c r="G125" s="10">
        <f t="shared" si="7"/>
        <v>2</v>
      </c>
      <c r="H125" s="10" t="s">
        <v>29</v>
      </c>
      <c r="I125" s="20">
        <v>2.215533927862444</v>
      </c>
      <c r="J125" s="20"/>
      <c r="L125" s="11">
        <v>21</v>
      </c>
      <c r="M125" s="11">
        <v>0.75</v>
      </c>
      <c r="N125" s="43" t="s">
        <v>53</v>
      </c>
      <c r="R125" s="43" t="s">
        <v>179</v>
      </c>
    </row>
    <row r="126" spans="2:18" ht="15.75" customHeight="1" x14ac:dyDescent="0.25">
      <c r="B126" s="13"/>
      <c r="F126" s="13"/>
      <c r="G126" s="10">
        <f t="shared" si="7"/>
        <v>2</v>
      </c>
      <c r="H126" s="10" t="s">
        <v>29</v>
      </c>
      <c r="I126" s="20">
        <v>2.2188655578291541</v>
      </c>
      <c r="J126" s="20"/>
      <c r="L126" s="11">
        <v>21</v>
      </c>
      <c r="M126" s="11">
        <v>0.75</v>
      </c>
      <c r="N126" s="43" t="s">
        <v>53</v>
      </c>
      <c r="R126" s="43" t="s">
        <v>179</v>
      </c>
    </row>
    <row r="127" spans="2:18" ht="15.75" customHeight="1" x14ac:dyDescent="0.25">
      <c r="B127" s="13"/>
      <c r="F127" s="13"/>
      <c r="G127" s="10">
        <f t="shared" si="7"/>
        <v>2</v>
      </c>
      <c r="H127" s="10" t="s">
        <v>29</v>
      </c>
      <c r="I127" s="20">
        <v>2.2235298397825489</v>
      </c>
      <c r="J127" s="20"/>
      <c r="L127" s="11">
        <v>21</v>
      </c>
      <c r="M127" s="11">
        <v>0.75</v>
      </c>
      <c r="N127" s="43" t="s">
        <v>53</v>
      </c>
      <c r="R127" s="43" t="s">
        <v>179</v>
      </c>
    </row>
    <row r="128" spans="2:18" ht="15.75" customHeight="1" x14ac:dyDescent="0.25">
      <c r="B128" s="13"/>
      <c r="F128" s="13"/>
      <c r="G128" s="10">
        <f t="shared" si="7"/>
        <v>2</v>
      </c>
      <c r="H128" s="10" t="s">
        <v>29</v>
      </c>
      <c r="I128" s="20">
        <v>2.2235298397825489</v>
      </c>
      <c r="J128" s="20"/>
      <c r="L128" s="11">
        <v>21</v>
      </c>
      <c r="M128" s="11">
        <v>0.75</v>
      </c>
      <c r="N128" s="43" t="s">
        <v>53</v>
      </c>
      <c r="R128" s="43" t="s">
        <v>179</v>
      </c>
    </row>
    <row r="129" spans="1:18" ht="15.75" customHeight="1" x14ac:dyDescent="0.25">
      <c r="B129" s="13"/>
      <c r="F129" s="13"/>
      <c r="G129" s="10">
        <f t="shared" si="7"/>
        <v>2</v>
      </c>
      <c r="H129" s="10" t="s">
        <v>29</v>
      </c>
      <c r="I129" s="20">
        <v>2.3197028914882569</v>
      </c>
      <c r="J129" s="20"/>
      <c r="L129" s="11">
        <v>21</v>
      </c>
      <c r="M129" s="11">
        <v>0.75</v>
      </c>
      <c r="N129" s="43" t="s">
        <v>53</v>
      </c>
      <c r="R129" s="43" t="s">
        <v>179</v>
      </c>
    </row>
    <row r="130" spans="1:18" ht="15.75" customHeight="1" x14ac:dyDescent="0.25">
      <c r="B130" s="13"/>
      <c r="F130" s="13"/>
      <c r="G130" s="10">
        <f t="shared" si="7"/>
        <v>2</v>
      </c>
      <c r="H130" s="10" t="s">
        <v>29</v>
      </c>
      <c r="I130" s="20">
        <v>2.5753499642671716</v>
      </c>
      <c r="J130" s="20"/>
      <c r="L130" s="11">
        <v>21</v>
      </c>
      <c r="M130" s="11">
        <v>0.75</v>
      </c>
      <c r="N130" s="43" t="s">
        <v>53</v>
      </c>
      <c r="R130" s="43" t="s">
        <v>179</v>
      </c>
    </row>
    <row r="131" spans="1:18" ht="15.75" customHeight="1" x14ac:dyDescent="0.25">
      <c r="B131" s="13"/>
      <c r="F131" s="13"/>
      <c r="G131" s="10">
        <f t="shared" si="7"/>
        <v>2</v>
      </c>
      <c r="H131" s="10" t="s">
        <v>29</v>
      </c>
      <c r="I131" s="20">
        <v>2.5764605075894083</v>
      </c>
      <c r="J131" s="20"/>
      <c r="L131" s="11">
        <v>21</v>
      </c>
      <c r="M131" s="11">
        <v>0.75</v>
      </c>
      <c r="N131" s="43" t="s">
        <v>53</v>
      </c>
      <c r="R131" s="43" t="s">
        <v>179</v>
      </c>
    </row>
    <row r="132" spans="1:18" ht="15.75" customHeight="1" x14ac:dyDescent="0.25">
      <c r="B132" s="13"/>
      <c r="F132" s="13"/>
      <c r="G132" s="10">
        <f t="shared" si="7"/>
        <v>2</v>
      </c>
      <c r="H132" s="10" t="s">
        <v>29</v>
      </c>
      <c r="I132" s="20">
        <v>2.5906754621140391</v>
      </c>
      <c r="J132" s="20"/>
      <c r="L132" s="11">
        <v>21</v>
      </c>
      <c r="M132" s="11">
        <v>0.75</v>
      </c>
      <c r="N132" s="43" t="s">
        <v>53</v>
      </c>
      <c r="R132" s="43" t="s">
        <v>179</v>
      </c>
    </row>
    <row r="133" spans="1:18" ht="15.75" customHeight="1" x14ac:dyDescent="0.25">
      <c r="B133" s="13"/>
      <c r="F133" s="13"/>
      <c r="G133" s="10">
        <f t="shared" si="7"/>
        <v>2</v>
      </c>
      <c r="H133" s="10" t="s">
        <v>29</v>
      </c>
      <c r="I133" s="20">
        <v>2.5906754621140391</v>
      </c>
      <c r="J133" s="20"/>
      <c r="L133" s="11">
        <v>21</v>
      </c>
      <c r="M133" s="11">
        <v>0.75</v>
      </c>
      <c r="N133" s="43" t="s">
        <v>53</v>
      </c>
      <c r="R133" s="43" t="s">
        <v>179</v>
      </c>
    </row>
    <row r="134" spans="1:18" ht="15.75" customHeight="1" x14ac:dyDescent="0.25">
      <c r="A134" s="11" t="s">
        <v>115</v>
      </c>
      <c r="B134" s="13"/>
      <c r="F134" s="13"/>
      <c r="G134" s="10">
        <f t="shared" si="7"/>
        <v>2</v>
      </c>
      <c r="H134" s="10" t="s">
        <v>29</v>
      </c>
      <c r="I134" s="20">
        <v>2.5927484763155491</v>
      </c>
      <c r="J134" s="20"/>
      <c r="L134" s="11">
        <v>21</v>
      </c>
      <c r="M134" s="11">
        <v>0.75</v>
      </c>
      <c r="N134" s="43" t="s">
        <v>53</v>
      </c>
      <c r="R134" s="43" t="s">
        <v>179</v>
      </c>
    </row>
    <row r="135" spans="1:18" ht="15.75" customHeight="1" x14ac:dyDescent="0.25">
      <c r="B135" s="13"/>
      <c r="F135" s="13"/>
      <c r="G135" s="10">
        <f>IF(ISNUMBER(D$19),D$19+0.1,"")</f>
        <v>2.1</v>
      </c>
      <c r="H135" s="10" t="s">
        <v>29</v>
      </c>
      <c r="I135" s="20">
        <v>0.13268250618452798</v>
      </c>
      <c r="J135" s="20"/>
      <c r="L135" s="11">
        <v>21</v>
      </c>
      <c r="M135" s="11">
        <v>0.75</v>
      </c>
      <c r="N135" s="43" t="s">
        <v>53</v>
      </c>
      <c r="R135" s="43" t="s">
        <v>180</v>
      </c>
    </row>
    <row r="136" spans="1:18" ht="15.75" customHeight="1" x14ac:dyDescent="0.25">
      <c r="B136" s="13"/>
      <c r="F136" s="13"/>
      <c r="G136" s="10">
        <f t="shared" ref="G136:G154" si="8">IF(ISNUMBER(D$19),D$19+0.1,"")</f>
        <v>2.1</v>
      </c>
      <c r="H136" s="10" t="s">
        <v>29</v>
      </c>
      <c r="I136" s="10">
        <v>0.1926513885716031</v>
      </c>
      <c r="J136" s="20"/>
      <c r="L136" s="11">
        <v>21</v>
      </c>
      <c r="M136" s="11">
        <v>0.75</v>
      </c>
      <c r="N136" s="43" t="s">
        <v>53</v>
      </c>
      <c r="R136" s="43" t="s">
        <v>180</v>
      </c>
    </row>
    <row r="137" spans="1:18" ht="15.75" customHeight="1" x14ac:dyDescent="0.25">
      <c r="B137" s="13"/>
      <c r="F137" s="13"/>
      <c r="G137" s="10">
        <f t="shared" si="8"/>
        <v>2.1</v>
      </c>
      <c r="H137" s="10" t="s">
        <v>29</v>
      </c>
      <c r="I137" s="10">
        <v>0.1926513885716031</v>
      </c>
      <c r="J137" s="20"/>
      <c r="L137" s="11">
        <v>21</v>
      </c>
      <c r="M137" s="11">
        <v>0.75</v>
      </c>
      <c r="N137" s="43" t="s">
        <v>53</v>
      </c>
      <c r="R137" s="43" t="s">
        <v>180</v>
      </c>
    </row>
    <row r="138" spans="1:18" ht="15.75" customHeight="1" x14ac:dyDescent="0.25">
      <c r="B138" s="13"/>
      <c r="F138" s="13"/>
      <c r="G138" s="10">
        <f t="shared" si="8"/>
        <v>2.1</v>
      </c>
      <c r="H138" s="10" t="s">
        <v>29</v>
      </c>
      <c r="I138" s="10">
        <v>0.35111221024341077</v>
      </c>
      <c r="J138" s="20"/>
      <c r="L138" s="11">
        <v>21</v>
      </c>
      <c r="M138" s="11">
        <v>0.75</v>
      </c>
      <c r="N138" s="43" t="s">
        <v>53</v>
      </c>
      <c r="R138" s="43" t="s">
        <v>180</v>
      </c>
    </row>
    <row r="139" spans="1:18" ht="15.75" customHeight="1" x14ac:dyDescent="0.25">
      <c r="B139" s="13"/>
      <c r="F139" s="13"/>
      <c r="G139" s="10">
        <f t="shared" si="8"/>
        <v>2.1</v>
      </c>
      <c r="H139" s="10" t="s">
        <v>29</v>
      </c>
      <c r="I139" s="10">
        <v>0.35111221024341077</v>
      </c>
      <c r="J139" s="20"/>
      <c r="L139" s="11">
        <v>21</v>
      </c>
      <c r="M139" s="11">
        <v>0.75</v>
      </c>
      <c r="N139" s="43" t="s">
        <v>53</v>
      </c>
      <c r="R139" s="43" t="s">
        <v>180</v>
      </c>
    </row>
    <row r="140" spans="1:18" ht="15.75" customHeight="1" x14ac:dyDescent="0.25">
      <c r="B140" s="13"/>
      <c r="F140" s="13"/>
      <c r="G140" s="10">
        <f t="shared" si="8"/>
        <v>2.1</v>
      </c>
      <c r="H140" s="10" t="s">
        <v>29</v>
      </c>
      <c r="I140" s="10">
        <v>0.39734348892893129</v>
      </c>
      <c r="J140" s="20"/>
      <c r="L140" s="11">
        <v>21</v>
      </c>
      <c r="M140" s="11">
        <v>0.75</v>
      </c>
      <c r="N140" s="43" t="s">
        <v>53</v>
      </c>
      <c r="R140" s="43" t="s">
        <v>180</v>
      </c>
    </row>
    <row r="141" spans="1:18" ht="15.75" customHeight="1" x14ac:dyDescent="0.25">
      <c r="B141" s="13"/>
      <c r="F141" s="13"/>
      <c r="G141" s="10">
        <f t="shared" si="8"/>
        <v>2.1</v>
      </c>
      <c r="H141" s="10" t="s">
        <v>29</v>
      </c>
      <c r="I141" s="10">
        <v>0.39734348892893129</v>
      </c>
      <c r="J141" s="20"/>
      <c r="L141" s="11">
        <v>21</v>
      </c>
      <c r="M141" s="11">
        <v>0.75</v>
      </c>
      <c r="N141" s="43" t="s">
        <v>53</v>
      </c>
      <c r="R141" s="43" t="s">
        <v>180</v>
      </c>
    </row>
    <row r="142" spans="1:18" ht="15.75" customHeight="1" x14ac:dyDescent="0.25">
      <c r="B142" s="13"/>
      <c r="F142" s="13"/>
      <c r="G142" s="10">
        <f t="shared" si="8"/>
        <v>2.1</v>
      </c>
      <c r="H142" s="10" t="s">
        <v>29</v>
      </c>
      <c r="I142" s="10">
        <v>0.4400185154078734</v>
      </c>
      <c r="J142" s="20"/>
      <c r="L142" s="11">
        <v>21</v>
      </c>
      <c r="M142" s="11">
        <v>0.75</v>
      </c>
      <c r="N142" s="43" t="s">
        <v>53</v>
      </c>
      <c r="R142" s="43" t="s">
        <v>180</v>
      </c>
    </row>
    <row r="143" spans="1:18" ht="15.75" customHeight="1" x14ac:dyDescent="0.25">
      <c r="B143" s="13"/>
      <c r="F143" s="13"/>
      <c r="G143" s="10">
        <f t="shared" si="8"/>
        <v>2.1</v>
      </c>
      <c r="H143" s="10" t="s">
        <v>29</v>
      </c>
      <c r="I143" s="10">
        <v>0.51754842391961642</v>
      </c>
      <c r="J143" s="20"/>
      <c r="L143" s="11">
        <v>21</v>
      </c>
      <c r="M143" s="11">
        <v>0.75</v>
      </c>
      <c r="N143" s="43" t="s">
        <v>53</v>
      </c>
      <c r="R143" s="43" t="s">
        <v>180</v>
      </c>
    </row>
    <row r="144" spans="1:18" ht="15.75" customHeight="1" x14ac:dyDescent="0.25">
      <c r="B144" s="13"/>
      <c r="F144" s="13"/>
      <c r="G144" s="10">
        <f t="shared" si="8"/>
        <v>2.1</v>
      </c>
      <c r="H144" s="10" t="s">
        <v>29</v>
      </c>
      <c r="I144" s="10">
        <v>0.51754842391961642</v>
      </c>
      <c r="J144" s="20"/>
      <c r="L144" s="11">
        <v>21</v>
      </c>
      <c r="M144" s="11">
        <v>0.75</v>
      </c>
      <c r="N144" s="43" t="s">
        <v>53</v>
      </c>
      <c r="R144" s="43" t="s">
        <v>180</v>
      </c>
    </row>
    <row r="145" spans="2:18" ht="15.75" customHeight="1" x14ac:dyDescent="0.25">
      <c r="B145" s="13"/>
      <c r="F145" s="13"/>
      <c r="G145" s="10">
        <f t="shared" si="8"/>
        <v>2.1</v>
      </c>
      <c r="H145" s="10" t="s">
        <v>29</v>
      </c>
      <c r="I145" s="10">
        <v>0.54020734660843539</v>
      </c>
      <c r="J145" s="20"/>
      <c r="L145" s="11">
        <v>21</v>
      </c>
      <c r="M145" s="11">
        <v>0.75</v>
      </c>
      <c r="N145" s="43" t="s">
        <v>53</v>
      </c>
      <c r="R145" s="43" t="s">
        <v>180</v>
      </c>
    </row>
    <row r="146" spans="2:18" ht="15.75" customHeight="1" x14ac:dyDescent="0.25">
      <c r="B146" s="13"/>
      <c r="F146" s="13"/>
      <c r="G146" s="10">
        <f t="shared" si="8"/>
        <v>2.1</v>
      </c>
      <c r="H146" s="10" t="s">
        <v>29</v>
      </c>
      <c r="I146" s="10">
        <v>0.5410196884830345</v>
      </c>
      <c r="J146" s="20"/>
      <c r="L146" s="11">
        <v>21</v>
      </c>
      <c r="M146" s="11">
        <v>0.75</v>
      </c>
      <c r="N146" s="43" t="s">
        <v>53</v>
      </c>
      <c r="R146" s="43" t="s">
        <v>180</v>
      </c>
    </row>
    <row r="147" spans="2:18" ht="15.75" customHeight="1" x14ac:dyDescent="0.25">
      <c r="B147" s="13"/>
      <c r="F147" s="13"/>
      <c r="G147" s="10">
        <f t="shared" si="8"/>
        <v>2.1</v>
      </c>
      <c r="H147" s="10" t="s">
        <v>29</v>
      </c>
      <c r="I147" s="10">
        <v>0.54215696710747341</v>
      </c>
      <c r="J147" s="20"/>
      <c r="L147" s="11">
        <v>21</v>
      </c>
      <c r="M147" s="11">
        <v>0.75</v>
      </c>
      <c r="N147" s="43" t="s">
        <v>53</v>
      </c>
      <c r="R147" s="43" t="s">
        <v>180</v>
      </c>
    </row>
    <row r="148" spans="2:18" ht="15.75" customHeight="1" x14ac:dyDescent="0.25">
      <c r="B148" s="13"/>
      <c r="F148" s="13"/>
      <c r="G148" s="10">
        <f t="shared" si="8"/>
        <v>2.1</v>
      </c>
      <c r="H148" s="10" t="s">
        <v>29</v>
      </c>
      <c r="I148" s="10">
        <v>0.54215696710747341</v>
      </c>
      <c r="J148" s="20"/>
      <c r="L148" s="11">
        <v>21</v>
      </c>
      <c r="M148" s="11">
        <v>0.75</v>
      </c>
      <c r="N148" s="43" t="s">
        <v>53</v>
      </c>
      <c r="R148" s="43" t="s">
        <v>180</v>
      </c>
    </row>
    <row r="149" spans="2:18" ht="15.75" customHeight="1" x14ac:dyDescent="0.25">
      <c r="B149" s="13"/>
      <c r="F149" s="13"/>
      <c r="G149" s="10">
        <f t="shared" si="8"/>
        <v>2.1</v>
      </c>
      <c r="H149" s="10" t="s">
        <v>29</v>
      </c>
      <c r="I149" s="10">
        <v>0.56560656922090213</v>
      </c>
      <c r="J149" s="20"/>
      <c r="L149" s="11">
        <v>21</v>
      </c>
      <c r="M149" s="11">
        <v>0.75</v>
      </c>
      <c r="N149" s="43" t="s">
        <v>53</v>
      </c>
      <c r="R149" s="43" t="s">
        <v>180</v>
      </c>
    </row>
    <row r="150" spans="2:18" ht="15.75" customHeight="1" x14ac:dyDescent="0.25">
      <c r="B150" s="13"/>
      <c r="F150" s="13"/>
      <c r="G150" s="10">
        <f t="shared" si="8"/>
        <v>2.1</v>
      </c>
      <c r="H150" s="10" t="s">
        <v>29</v>
      </c>
      <c r="I150" s="10">
        <v>0.62794026906514366</v>
      </c>
      <c r="J150" s="20"/>
      <c r="L150" s="11">
        <v>21</v>
      </c>
      <c r="M150" s="11">
        <v>0.75</v>
      </c>
      <c r="N150" s="43" t="s">
        <v>53</v>
      </c>
      <c r="R150" s="43" t="s">
        <v>180</v>
      </c>
    </row>
    <row r="151" spans="2:18" ht="15.75" customHeight="1" x14ac:dyDescent="0.25">
      <c r="B151" s="13"/>
      <c r="F151" s="13"/>
      <c r="G151" s="10">
        <f t="shared" si="8"/>
        <v>2.1</v>
      </c>
      <c r="H151" s="10" t="s">
        <v>29</v>
      </c>
      <c r="I151" s="20">
        <v>0.62821104969000996</v>
      </c>
      <c r="J151" s="20"/>
      <c r="L151" s="11">
        <v>21</v>
      </c>
      <c r="M151" s="11">
        <v>0.75</v>
      </c>
      <c r="N151" s="43" t="s">
        <v>53</v>
      </c>
      <c r="R151" s="43" t="s">
        <v>180</v>
      </c>
    </row>
    <row r="152" spans="2:18" ht="15.75" customHeight="1" x14ac:dyDescent="0.25">
      <c r="B152" s="13"/>
      <c r="F152" s="13"/>
      <c r="G152" s="10">
        <f t="shared" si="8"/>
        <v>2.1</v>
      </c>
      <c r="H152" s="10" t="s">
        <v>29</v>
      </c>
      <c r="I152" s="20">
        <v>0.63167704168829963</v>
      </c>
      <c r="J152" s="20"/>
      <c r="L152" s="11">
        <v>21</v>
      </c>
      <c r="M152" s="11">
        <v>0.75</v>
      </c>
      <c r="N152" s="43" t="s">
        <v>53</v>
      </c>
      <c r="R152" s="43" t="s">
        <v>180</v>
      </c>
    </row>
    <row r="153" spans="2:18" ht="15.75" customHeight="1" x14ac:dyDescent="0.25">
      <c r="B153" s="13"/>
      <c r="F153" s="13"/>
      <c r="G153" s="10">
        <f t="shared" si="8"/>
        <v>2.1</v>
      </c>
      <c r="H153" s="10" t="s">
        <v>29</v>
      </c>
      <c r="I153" s="20">
        <v>0.63167704168829963</v>
      </c>
      <c r="J153" s="20"/>
      <c r="L153" s="11">
        <v>21</v>
      </c>
      <c r="M153" s="11">
        <v>0.75</v>
      </c>
      <c r="N153" s="43" t="s">
        <v>53</v>
      </c>
      <c r="R153" s="43" t="s">
        <v>180</v>
      </c>
    </row>
    <row r="154" spans="2:18" ht="15.75" customHeight="1" x14ac:dyDescent="0.25">
      <c r="B154" s="13"/>
      <c r="F154" s="13"/>
      <c r="G154" s="10">
        <f t="shared" si="8"/>
        <v>2.1</v>
      </c>
      <c r="H154" s="10" t="s">
        <v>29</v>
      </c>
      <c r="I154" s="20">
        <v>0.63218249885471711</v>
      </c>
      <c r="J154" s="20"/>
      <c r="L154" s="11">
        <v>21</v>
      </c>
      <c r="M154" s="11">
        <v>0.75</v>
      </c>
      <c r="N154" s="43" t="s">
        <v>53</v>
      </c>
      <c r="R154" s="43" t="s">
        <v>180</v>
      </c>
    </row>
    <row r="155" spans="2:18" ht="15.75" customHeight="1" x14ac:dyDescent="0.25">
      <c r="B155" s="13"/>
      <c r="F155" s="13"/>
      <c r="G155" s="10">
        <f>IF(ISNUMBER(D$22),D$22-0.1,"")</f>
        <v>0.9</v>
      </c>
      <c r="H155" s="10" t="s">
        <v>29</v>
      </c>
      <c r="I155" s="20">
        <v>0.16988302843355832</v>
      </c>
      <c r="J155" s="20"/>
      <c r="L155" s="11">
        <v>21</v>
      </c>
      <c r="M155" s="11">
        <v>0.75</v>
      </c>
      <c r="N155" s="43" t="s">
        <v>134</v>
      </c>
      <c r="R155" s="43" t="s">
        <v>181</v>
      </c>
    </row>
    <row r="156" spans="2:18" ht="15.75" customHeight="1" x14ac:dyDescent="0.25">
      <c r="B156" s="13"/>
      <c r="F156" s="13"/>
      <c r="G156" s="10">
        <f t="shared" ref="G156:G174" si="9">IF(ISNUMBER(D$22),D$22-0.1,"")</f>
        <v>0.9</v>
      </c>
      <c r="H156" s="10" t="s">
        <v>29</v>
      </c>
      <c r="I156" s="20">
        <v>0.2466655346180863</v>
      </c>
      <c r="J156" s="20"/>
      <c r="L156" s="11">
        <v>21</v>
      </c>
      <c r="M156" s="11">
        <v>0.75</v>
      </c>
      <c r="N156" s="43" t="s">
        <v>134</v>
      </c>
      <c r="R156" s="43" t="s">
        <v>181</v>
      </c>
    </row>
    <row r="157" spans="2:18" ht="15.75" customHeight="1" x14ac:dyDescent="0.25">
      <c r="B157" s="13"/>
      <c r="F157" s="13"/>
      <c r="G157" s="10">
        <f t="shared" si="9"/>
        <v>0.9</v>
      </c>
      <c r="H157" s="10" t="s">
        <v>29</v>
      </c>
      <c r="I157" s="20">
        <v>0.2466655346180863</v>
      </c>
      <c r="J157" s="20"/>
      <c r="L157" s="11">
        <v>21</v>
      </c>
      <c r="M157" s="11">
        <v>0.75</v>
      </c>
      <c r="N157" s="43" t="s">
        <v>134</v>
      </c>
      <c r="R157" s="43" t="s">
        <v>181</v>
      </c>
    </row>
    <row r="158" spans="2:18" ht="15.75" customHeight="1" x14ac:dyDescent="0.25">
      <c r="B158" s="13"/>
      <c r="F158" s="13"/>
      <c r="G158" s="10">
        <f t="shared" si="9"/>
        <v>0.9</v>
      </c>
      <c r="H158" s="10" t="s">
        <v>29</v>
      </c>
      <c r="I158" s="20">
        <v>0.44955440857587875</v>
      </c>
      <c r="J158" s="20"/>
      <c r="L158" s="11">
        <v>21</v>
      </c>
      <c r="M158" s="11">
        <v>0.75</v>
      </c>
      <c r="N158" s="43" t="s">
        <v>134</v>
      </c>
      <c r="R158" s="43" t="s">
        <v>181</v>
      </c>
    </row>
    <row r="159" spans="2:18" ht="15.75" customHeight="1" x14ac:dyDescent="0.25">
      <c r="B159" s="13"/>
      <c r="F159" s="13"/>
      <c r="G159" s="10">
        <f t="shared" si="9"/>
        <v>0.9</v>
      </c>
      <c r="H159" s="10" t="s">
        <v>29</v>
      </c>
      <c r="I159" s="20">
        <v>0.44955440857587875</v>
      </c>
      <c r="J159" s="20"/>
      <c r="L159" s="11">
        <v>21</v>
      </c>
      <c r="M159" s="11">
        <v>0.75</v>
      </c>
      <c r="N159" s="43" t="s">
        <v>134</v>
      </c>
      <c r="R159" s="43" t="s">
        <v>181</v>
      </c>
    </row>
    <row r="160" spans="2:18" ht="15.75" customHeight="1" x14ac:dyDescent="0.25">
      <c r="B160" s="13"/>
      <c r="F160" s="13"/>
      <c r="G160" s="10">
        <f t="shared" si="9"/>
        <v>0.9</v>
      </c>
      <c r="H160" s="10" t="s">
        <v>29</v>
      </c>
      <c r="I160" s="20">
        <v>0.50874766514980285</v>
      </c>
      <c r="J160" s="20"/>
      <c r="L160" s="11">
        <v>21</v>
      </c>
      <c r="M160" s="11">
        <v>0.75</v>
      </c>
      <c r="N160" s="43" t="s">
        <v>134</v>
      </c>
      <c r="R160" s="43" t="s">
        <v>181</v>
      </c>
    </row>
    <row r="161" spans="2:18" ht="15.75" customHeight="1" x14ac:dyDescent="0.25">
      <c r="B161" s="13"/>
      <c r="F161" s="13"/>
      <c r="G161" s="10">
        <f t="shared" si="9"/>
        <v>0.9</v>
      </c>
      <c r="H161" s="10" t="s">
        <v>29</v>
      </c>
      <c r="I161" s="20">
        <v>0.50874766514980285</v>
      </c>
      <c r="J161" s="20"/>
      <c r="L161" s="11">
        <v>21</v>
      </c>
      <c r="M161" s="11">
        <v>0.75</v>
      </c>
      <c r="N161" s="43" t="s">
        <v>134</v>
      </c>
      <c r="R161" s="43" t="s">
        <v>181</v>
      </c>
    </row>
    <row r="162" spans="2:18" ht="15.75" customHeight="1" x14ac:dyDescent="0.25">
      <c r="B162" s="13"/>
      <c r="F162" s="13"/>
      <c r="G162" s="10">
        <f t="shared" si="9"/>
        <v>0.9</v>
      </c>
      <c r="H162" s="10" t="s">
        <v>29</v>
      </c>
      <c r="I162" s="20">
        <v>0.56338759429496377</v>
      </c>
      <c r="J162" s="20"/>
      <c r="L162" s="11">
        <v>21</v>
      </c>
      <c r="M162" s="11">
        <v>0.75</v>
      </c>
      <c r="N162" s="43" t="s">
        <v>134</v>
      </c>
      <c r="R162" s="43" t="s">
        <v>181</v>
      </c>
    </row>
    <row r="163" spans="2:18" ht="15.75" customHeight="1" x14ac:dyDescent="0.25">
      <c r="B163" s="13"/>
      <c r="F163" s="13"/>
      <c r="G163" s="10">
        <f t="shared" si="9"/>
        <v>0.9</v>
      </c>
      <c r="H163" s="10" t="s">
        <v>29</v>
      </c>
      <c r="I163" s="20">
        <v>0.66265475490944625</v>
      </c>
      <c r="J163" s="20"/>
      <c r="L163" s="11">
        <v>21</v>
      </c>
      <c r="M163" s="11">
        <v>0.75</v>
      </c>
      <c r="N163" s="43" t="s">
        <v>134</v>
      </c>
      <c r="R163" s="43" t="s">
        <v>181</v>
      </c>
    </row>
    <row r="164" spans="2:18" ht="15.75" customHeight="1" x14ac:dyDescent="0.25">
      <c r="B164" s="13"/>
      <c r="F164" s="13"/>
      <c r="G164" s="10">
        <f t="shared" si="9"/>
        <v>0.9</v>
      </c>
      <c r="H164" s="10" t="s">
        <v>29</v>
      </c>
      <c r="I164" s="20">
        <v>0.66265475490944625</v>
      </c>
      <c r="J164" s="20"/>
      <c r="L164" s="11">
        <v>21</v>
      </c>
      <c r="M164" s="11">
        <v>0.75</v>
      </c>
      <c r="N164" s="43" t="s">
        <v>134</v>
      </c>
      <c r="R164" s="43" t="s">
        <v>181</v>
      </c>
    </row>
    <row r="165" spans="2:18" ht="15.75" customHeight="1" x14ac:dyDescent="0.25">
      <c r="B165" s="13"/>
      <c r="F165" s="13"/>
      <c r="G165" s="10">
        <f t="shared" si="9"/>
        <v>0.9</v>
      </c>
      <c r="H165" s="10" t="s">
        <v>29</v>
      </c>
      <c r="I165" s="20">
        <v>0.69166661576520161</v>
      </c>
      <c r="J165" s="20"/>
      <c r="L165" s="11">
        <v>21</v>
      </c>
      <c r="M165" s="11">
        <v>0.75</v>
      </c>
      <c r="N165" s="43" t="s">
        <v>134</v>
      </c>
      <c r="R165" s="43" t="s">
        <v>181</v>
      </c>
    </row>
    <row r="166" spans="2:18" ht="15.75" customHeight="1" x14ac:dyDescent="0.25">
      <c r="B166" s="13"/>
      <c r="F166" s="13"/>
      <c r="G166" s="10">
        <f t="shared" si="9"/>
        <v>0.9</v>
      </c>
      <c r="H166" s="10" t="s">
        <v>29</v>
      </c>
      <c r="I166" s="10">
        <v>0.69270671593928457</v>
      </c>
      <c r="J166" s="20"/>
      <c r="L166" s="11">
        <v>21</v>
      </c>
      <c r="M166" s="11">
        <v>0.75</v>
      </c>
      <c r="N166" s="43" t="s">
        <v>134</v>
      </c>
      <c r="R166" s="43" t="s">
        <v>181</v>
      </c>
    </row>
    <row r="167" spans="2:18" ht="15.75" customHeight="1" x14ac:dyDescent="0.25">
      <c r="B167" s="13"/>
      <c r="F167" s="13"/>
      <c r="G167" s="10">
        <f t="shared" si="9"/>
        <v>0.9</v>
      </c>
      <c r="H167" s="10" t="s">
        <v>29</v>
      </c>
      <c r="I167" s="10">
        <v>0.694162856183001</v>
      </c>
      <c r="J167" s="20"/>
      <c r="L167" s="11">
        <v>21</v>
      </c>
      <c r="M167" s="11">
        <v>0.75</v>
      </c>
      <c r="N167" s="43" t="s">
        <v>134</v>
      </c>
      <c r="R167" s="43" t="s">
        <v>181</v>
      </c>
    </row>
    <row r="168" spans="2:18" ht="15.75" customHeight="1" x14ac:dyDescent="0.25">
      <c r="B168" s="13"/>
      <c r="F168" s="13"/>
      <c r="G168" s="10">
        <f t="shared" si="9"/>
        <v>0.9</v>
      </c>
      <c r="H168" s="10" t="s">
        <v>29</v>
      </c>
      <c r="I168" s="10">
        <v>0.694162856183001</v>
      </c>
      <c r="J168" s="20"/>
      <c r="L168" s="11">
        <v>21</v>
      </c>
      <c r="M168" s="11">
        <v>0.75</v>
      </c>
      <c r="N168" s="43" t="s">
        <v>134</v>
      </c>
      <c r="R168" s="43" t="s">
        <v>181</v>
      </c>
    </row>
    <row r="169" spans="2:18" ht="15.75" customHeight="1" x14ac:dyDescent="0.25">
      <c r="B169" s="13"/>
      <c r="F169" s="13"/>
      <c r="G169" s="10">
        <f t="shared" si="9"/>
        <v>0.9</v>
      </c>
      <c r="H169" s="10" t="s">
        <v>29</v>
      </c>
      <c r="I169" s="10">
        <v>0.72418708120819708</v>
      </c>
      <c r="J169" s="20"/>
      <c r="L169" s="11">
        <v>21</v>
      </c>
      <c r="M169" s="11">
        <v>0.75</v>
      </c>
      <c r="N169" s="43" t="s">
        <v>134</v>
      </c>
      <c r="R169" s="43" t="s">
        <v>181</v>
      </c>
    </row>
    <row r="170" spans="2:18" ht="15.75" customHeight="1" x14ac:dyDescent="0.25">
      <c r="B170" s="13"/>
      <c r="F170" s="13"/>
      <c r="G170" s="10">
        <f t="shared" si="9"/>
        <v>0.9</v>
      </c>
      <c r="H170" s="10" t="s">
        <v>29</v>
      </c>
      <c r="I170" s="10">
        <v>0.80399743456616668</v>
      </c>
      <c r="J170" s="20"/>
      <c r="L170" s="11">
        <v>21</v>
      </c>
      <c r="M170" s="11">
        <v>0.75</v>
      </c>
      <c r="N170" s="43" t="s">
        <v>134</v>
      </c>
      <c r="R170" s="43" t="s">
        <v>181</v>
      </c>
    </row>
    <row r="171" spans="2:18" ht="15.75" customHeight="1" x14ac:dyDescent="0.25">
      <c r="B171" s="13"/>
      <c r="F171" s="13"/>
      <c r="G171" s="10">
        <f t="shared" si="9"/>
        <v>0.9</v>
      </c>
      <c r="H171" s="10" t="s">
        <v>29</v>
      </c>
      <c r="I171" s="10">
        <v>0.8043441346241943</v>
      </c>
      <c r="J171" s="20"/>
      <c r="L171" s="11">
        <v>21</v>
      </c>
      <c r="M171" s="11">
        <v>0.75</v>
      </c>
      <c r="N171" s="43" t="s">
        <v>134</v>
      </c>
      <c r="R171" s="43" t="s">
        <v>181</v>
      </c>
    </row>
    <row r="172" spans="2:18" ht="15.75" customHeight="1" x14ac:dyDescent="0.25">
      <c r="B172" s="13"/>
      <c r="F172" s="13"/>
      <c r="G172" s="10">
        <f t="shared" si="9"/>
        <v>0.9</v>
      </c>
      <c r="H172" s="10" t="s">
        <v>29</v>
      </c>
      <c r="I172" s="10">
        <v>0.80878189536694856</v>
      </c>
      <c r="J172" s="20"/>
      <c r="L172" s="11">
        <v>21</v>
      </c>
      <c r="M172" s="11">
        <v>0.75</v>
      </c>
      <c r="N172" s="43" t="s">
        <v>134</v>
      </c>
      <c r="R172" s="43" t="s">
        <v>181</v>
      </c>
    </row>
    <row r="173" spans="2:18" ht="15.75" customHeight="1" x14ac:dyDescent="0.25">
      <c r="B173" s="13"/>
      <c r="F173" s="13"/>
      <c r="G173" s="10">
        <f t="shared" si="9"/>
        <v>0.9</v>
      </c>
      <c r="H173" s="10" t="s">
        <v>29</v>
      </c>
      <c r="I173" s="10">
        <v>0.80878189536694856</v>
      </c>
      <c r="J173" s="20"/>
      <c r="L173" s="11">
        <v>21</v>
      </c>
      <c r="M173" s="11">
        <v>0.75</v>
      </c>
      <c r="N173" s="43" t="s">
        <v>134</v>
      </c>
      <c r="R173" s="43" t="s">
        <v>181</v>
      </c>
    </row>
    <row r="174" spans="2:18" ht="15.75" customHeight="1" x14ac:dyDescent="0.25">
      <c r="B174" s="13"/>
      <c r="F174" s="13"/>
      <c r="G174" s="10">
        <f t="shared" si="9"/>
        <v>0.9</v>
      </c>
      <c r="H174" s="10" t="s">
        <v>29</v>
      </c>
      <c r="I174" s="10">
        <v>0.80942906880860033</v>
      </c>
      <c r="J174" s="20"/>
      <c r="L174" s="11">
        <v>21</v>
      </c>
      <c r="M174" s="11">
        <v>0.75</v>
      </c>
      <c r="N174" s="43" t="s">
        <v>134</v>
      </c>
      <c r="R174" s="43" t="s">
        <v>181</v>
      </c>
    </row>
    <row r="175" spans="2:18" ht="15.75" customHeight="1" x14ac:dyDescent="0.25">
      <c r="B175" s="13"/>
      <c r="F175" s="13"/>
      <c r="G175" s="10">
        <f>IF(ISNUMBER(D$22),D$22,"")</f>
        <v>1</v>
      </c>
      <c r="H175" s="10" t="s">
        <v>29</v>
      </c>
      <c r="I175" s="10">
        <v>0.13964384937238494</v>
      </c>
      <c r="J175" s="20"/>
      <c r="L175" s="11">
        <v>21</v>
      </c>
      <c r="M175" s="11">
        <v>0.75</v>
      </c>
      <c r="N175" s="43" t="s">
        <v>134</v>
      </c>
      <c r="R175" s="43" t="s">
        <v>182</v>
      </c>
    </row>
    <row r="176" spans="2:18" ht="15.75" customHeight="1" x14ac:dyDescent="0.25">
      <c r="B176" s="13"/>
      <c r="F176" s="13"/>
      <c r="G176" s="10">
        <f t="shared" ref="G176:G194" si="10">IF(ISNUMBER(D$22),D$22,"")</f>
        <v>1</v>
      </c>
      <c r="H176" s="10" t="s">
        <v>29</v>
      </c>
      <c r="I176" s="10">
        <v>0.20275906945606692</v>
      </c>
      <c r="J176" s="20"/>
      <c r="L176" s="11">
        <v>21</v>
      </c>
      <c r="M176" s="11">
        <v>0.75</v>
      </c>
      <c r="N176" s="43" t="s">
        <v>134</v>
      </c>
      <c r="R176" s="43" t="s">
        <v>182</v>
      </c>
    </row>
    <row r="177" spans="2:18" ht="15.75" customHeight="1" x14ac:dyDescent="0.25">
      <c r="B177" s="13"/>
      <c r="F177" s="13"/>
      <c r="G177" s="10">
        <f t="shared" si="10"/>
        <v>1</v>
      </c>
      <c r="H177" s="10" t="s">
        <v>29</v>
      </c>
      <c r="I177" s="10">
        <v>0.20275906945606692</v>
      </c>
      <c r="J177" s="20"/>
      <c r="L177" s="11">
        <v>21</v>
      </c>
      <c r="M177" s="11">
        <v>0.75</v>
      </c>
      <c r="N177" s="43" t="s">
        <v>134</v>
      </c>
      <c r="R177" s="43" t="s">
        <v>182</v>
      </c>
    </row>
    <row r="178" spans="2:18" ht="15.75" customHeight="1" x14ac:dyDescent="0.25">
      <c r="B178" s="13"/>
      <c r="F178" s="13"/>
      <c r="G178" s="10">
        <f t="shared" si="10"/>
        <v>1</v>
      </c>
      <c r="H178" s="10" t="s">
        <v>29</v>
      </c>
      <c r="I178" s="10">
        <v>0.36953372384937233</v>
      </c>
      <c r="J178" s="20"/>
      <c r="L178" s="11">
        <v>21</v>
      </c>
      <c r="M178" s="11">
        <v>0.75</v>
      </c>
      <c r="N178" s="43" t="s">
        <v>134</v>
      </c>
      <c r="R178" s="43" t="s">
        <v>182</v>
      </c>
    </row>
    <row r="179" spans="2:18" ht="15.75" customHeight="1" x14ac:dyDescent="0.25">
      <c r="B179" s="13"/>
      <c r="F179" s="13"/>
      <c r="G179" s="10">
        <f t="shared" si="10"/>
        <v>1</v>
      </c>
      <c r="H179" s="10" t="s">
        <v>29</v>
      </c>
      <c r="I179" s="10">
        <v>0.36953372384937233</v>
      </c>
      <c r="J179" s="20"/>
      <c r="L179" s="11">
        <v>21</v>
      </c>
      <c r="M179" s="11">
        <v>0.75</v>
      </c>
      <c r="N179" s="43" t="s">
        <v>134</v>
      </c>
      <c r="R179" s="43" t="s">
        <v>182</v>
      </c>
    </row>
    <row r="180" spans="2:18" ht="15.75" customHeight="1" x14ac:dyDescent="0.25">
      <c r="B180" s="13"/>
      <c r="F180" s="13"/>
      <c r="G180" s="10">
        <f t="shared" si="10"/>
        <v>1</v>
      </c>
      <c r="H180" s="10" t="s">
        <v>29</v>
      </c>
      <c r="I180" s="10">
        <v>0.41819058075313792</v>
      </c>
      <c r="J180" s="20"/>
      <c r="L180" s="11">
        <v>21</v>
      </c>
      <c r="M180" s="11">
        <v>0.75</v>
      </c>
      <c r="N180" s="43" t="s">
        <v>134</v>
      </c>
      <c r="R180" s="43" t="s">
        <v>182</v>
      </c>
    </row>
    <row r="181" spans="2:18" ht="15.75" customHeight="1" x14ac:dyDescent="0.25">
      <c r="B181" s="13"/>
      <c r="F181" s="13"/>
      <c r="G181" s="10">
        <f t="shared" si="10"/>
        <v>1</v>
      </c>
      <c r="H181" s="10" t="s">
        <v>29</v>
      </c>
      <c r="I181" s="20">
        <v>0.41819058075313792</v>
      </c>
      <c r="J181" s="20"/>
      <c r="L181" s="11">
        <v>21</v>
      </c>
      <c r="M181" s="11">
        <v>0.75</v>
      </c>
      <c r="N181" s="43" t="s">
        <v>134</v>
      </c>
      <c r="R181" s="43" t="s">
        <v>182</v>
      </c>
    </row>
    <row r="182" spans="2:18" ht="15.75" customHeight="1" x14ac:dyDescent="0.25">
      <c r="B182" s="13"/>
      <c r="F182" s="13"/>
      <c r="G182" s="10">
        <f t="shared" si="10"/>
        <v>1</v>
      </c>
      <c r="H182" s="10" t="s">
        <v>29</v>
      </c>
      <c r="I182" s="20">
        <v>0.46310460251046021</v>
      </c>
      <c r="J182" s="20"/>
      <c r="L182" s="11">
        <v>21</v>
      </c>
      <c r="M182" s="11">
        <v>0.75</v>
      </c>
      <c r="N182" s="43" t="s">
        <v>134</v>
      </c>
      <c r="R182" s="43" t="s">
        <v>182</v>
      </c>
    </row>
    <row r="183" spans="2:18" ht="15.75" customHeight="1" x14ac:dyDescent="0.25">
      <c r="B183" s="13"/>
      <c r="F183" s="13"/>
      <c r="G183" s="10">
        <f t="shared" si="10"/>
        <v>1</v>
      </c>
      <c r="H183" s="10" t="s">
        <v>29</v>
      </c>
      <c r="I183" s="20">
        <v>0.54470220853556484</v>
      </c>
      <c r="J183" s="20"/>
      <c r="L183" s="11">
        <v>21</v>
      </c>
      <c r="M183" s="11">
        <v>0.75</v>
      </c>
      <c r="N183" s="43" t="s">
        <v>134</v>
      </c>
      <c r="R183" s="43" t="s">
        <v>182</v>
      </c>
    </row>
    <row r="184" spans="2:18" ht="15.75" customHeight="1" x14ac:dyDescent="0.25">
      <c r="B184" s="13"/>
      <c r="F184" s="13"/>
      <c r="G184" s="10">
        <f t="shared" si="10"/>
        <v>1</v>
      </c>
      <c r="H184" s="10" t="s">
        <v>29</v>
      </c>
      <c r="I184" s="20">
        <v>0.54470220853556484</v>
      </c>
      <c r="J184" s="20"/>
      <c r="L184" s="11">
        <v>21</v>
      </c>
      <c r="M184" s="11">
        <v>0.75</v>
      </c>
      <c r="N184" s="43" t="s">
        <v>134</v>
      </c>
      <c r="R184" s="43" t="s">
        <v>182</v>
      </c>
    </row>
    <row r="185" spans="2:18" ht="15.75" customHeight="1" x14ac:dyDescent="0.25">
      <c r="B185" s="13"/>
      <c r="F185" s="13"/>
      <c r="G185" s="10">
        <f t="shared" si="10"/>
        <v>1</v>
      </c>
      <c r="H185" s="10" t="s">
        <v>29</v>
      </c>
      <c r="I185" s="20">
        <v>0.56854995815899567</v>
      </c>
      <c r="J185" s="20"/>
      <c r="L185" s="11">
        <v>21</v>
      </c>
      <c r="M185" s="11">
        <v>0.75</v>
      </c>
      <c r="N185" s="43" t="s">
        <v>134</v>
      </c>
      <c r="R185" s="43" t="s">
        <v>182</v>
      </c>
    </row>
    <row r="186" spans="2:18" ht="15.75" customHeight="1" x14ac:dyDescent="0.25">
      <c r="B186" s="13"/>
      <c r="F186" s="13"/>
      <c r="G186" s="10">
        <f t="shared" si="10"/>
        <v>1</v>
      </c>
      <c r="H186" s="10" t="s">
        <v>29</v>
      </c>
      <c r="I186" s="20">
        <v>0.5694049205020919</v>
      </c>
      <c r="J186" s="20"/>
      <c r="L186" s="11">
        <v>21</v>
      </c>
      <c r="M186" s="11">
        <v>0.75</v>
      </c>
      <c r="N186" s="43" t="s">
        <v>134</v>
      </c>
      <c r="R186" s="43" t="s">
        <v>182</v>
      </c>
    </row>
    <row r="187" spans="2:18" ht="15.75" customHeight="1" x14ac:dyDescent="0.25">
      <c r="B187" s="13"/>
      <c r="F187" s="13"/>
      <c r="G187" s="10">
        <f t="shared" si="10"/>
        <v>1</v>
      </c>
      <c r="H187" s="10" t="s">
        <v>29</v>
      </c>
      <c r="I187" s="20">
        <v>0.57060186778242683</v>
      </c>
      <c r="J187" s="20"/>
      <c r="L187" s="11">
        <v>21</v>
      </c>
      <c r="M187" s="11">
        <v>0.75</v>
      </c>
      <c r="N187" s="43" t="s">
        <v>134</v>
      </c>
      <c r="R187" s="43" t="s">
        <v>182</v>
      </c>
    </row>
    <row r="188" spans="2:18" ht="15.75" customHeight="1" x14ac:dyDescent="0.25">
      <c r="B188" s="13"/>
      <c r="F188" s="13"/>
      <c r="G188" s="10">
        <f t="shared" si="10"/>
        <v>1</v>
      </c>
      <c r="H188" s="10" t="s">
        <v>29</v>
      </c>
      <c r="I188" s="20">
        <v>0.57060186778242683</v>
      </c>
      <c r="J188" s="20"/>
      <c r="L188" s="11">
        <v>21</v>
      </c>
      <c r="M188" s="11">
        <v>0.75</v>
      </c>
      <c r="N188" s="43" t="s">
        <v>134</v>
      </c>
      <c r="R188" s="43" t="s">
        <v>182</v>
      </c>
    </row>
    <row r="189" spans="2:18" ht="15.75" customHeight="1" x14ac:dyDescent="0.25">
      <c r="B189" s="13"/>
      <c r="F189" s="13"/>
      <c r="G189" s="10">
        <f t="shared" si="10"/>
        <v>1</v>
      </c>
      <c r="H189" s="10" t="s">
        <v>29</v>
      </c>
      <c r="I189" s="20">
        <v>0.59528178075313798</v>
      </c>
      <c r="J189" s="20"/>
      <c r="L189" s="11">
        <v>21</v>
      </c>
      <c r="M189" s="11">
        <v>0.75</v>
      </c>
      <c r="N189" s="43" t="s">
        <v>134</v>
      </c>
      <c r="R189" s="43" t="s">
        <v>182</v>
      </c>
    </row>
    <row r="190" spans="2:18" ht="15.75" customHeight="1" x14ac:dyDescent="0.25">
      <c r="B190" s="13"/>
      <c r="F190" s="13"/>
      <c r="G190" s="10">
        <f t="shared" si="10"/>
        <v>1</v>
      </c>
      <c r="H190" s="10" t="s">
        <v>29</v>
      </c>
      <c r="I190" s="20">
        <v>0.66088589121338892</v>
      </c>
      <c r="J190" s="20"/>
      <c r="L190" s="11">
        <v>21</v>
      </c>
      <c r="M190" s="11">
        <v>0.75</v>
      </c>
      <c r="N190" s="43" t="s">
        <v>134</v>
      </c>
      <c r="R190" s="43" t="s">
        <v>182</v>
      </c>
    </row>
    <row r="191" spans="2:18" ht="15.75" customHeight="1" x14ac:dyDescent="0.25">
      <c r="B191" s="13"/>
      <c r="F191" s="13"/>
      <c r="G191" s="10">
        <f t="shared" si="10"/>
        <v>1</v>
      </c>
      <c r="H191" s="10" t="s">
        <v>29</v>
      </c>
      <c r="I191" s="20">
        <v>0.6611708786610877</v>
      </c>
      <c r="J191" s="20"/>
      <c r="L191" s="11">
        <v>21</v>
      </c>
      <c r="M191" s="11">
        <v>0.75</v>
      </c>
      <c r="N191" s="43" t="s">
        <v>134</v>
      </c>
      <c r="R191" s="43" t="s">
        <v>182</v>
      </c>
    </row>
    <row r="192" spans="2:18" ht="15.75" customHeight="1" x14ac:dyDescent="0.25">
      <c r="B192" s="13"/>
      <c r="F192" s="13"/>
      <c r="G192" s="10">
        <f t="shared" si="10"/>
        <v>1</v>
      </c>
      <c r="H192" s="10" t="s">
        <v>29</v>
      </c>
      <c r="I192" s="20">
        <v>0.66481871799163172</v>
      </c>
      <c r="J192" s="20"/>
      <c r="L192" s="11">
        <v>21</v>
      </c>
      <c r="M192" s="11">
        <v>0.75</v>
      </c>
      <c r="N192" s="43" t="s">
        <v>134</v>
      </c>
      <c r="R192" s="43" t="s">
        <v>182</v>
      </c>
    </row>
    <row r="193" spans="2:18" ht="15.75" customHeight="1" x14ac:dyDescent="0.25">
      <c r="B193" s="13"/>
      <c r="F193" s="13"/>
      <c r="G193" s="10">
        <f t="shared" si="10"/>
        <v>1</v>
      </c>
      <c r="H193" s="10" t="s">
        <v>29</v>
      </c>
      <c r="I193" s="20">
        <v>0.66481871799163172</v>
      </c>
      <c r="J193" s="20"/>
      <c r="L193" s="11">
        <v>21</v>
      </c>
      <c r="M193" s="11">
        <v>0.75</v>
      </c>
      <c r="N193" s="43" t="s">
        <v>134</v>
      </c>
      <c r="R193" s="43" t="s">
        <v>182</v>
      </c>
    </row>
    <row r="194" spans="2:18" ht="15.75" customHeight="1" x14ac:dyDescent="0.25">
      <c r="B194" s="13"/>
      <c r="F194" s="13"/>
      <c r="G194" s="10">
        <f t="shared" si="10"/>
        <v>1</v>
      </c>
      <c r="H194" s="10" t="s">
        <v>29</v>
      </c>
      <c r="I194" s="20">
        <v>0.66535069456066942</v>
      </c>
      <c r="J194" s="20"/>
      <c r="L194" s="11">
        <v>21</v>
      </c>
      <c r="M194" s="11">
        <v>0.75</v>
      </c>
      <c r="N194" s="43" t="s">
        <v>134</v>
      </c>
      <c r="R194" s="43" t="s">
        <v>182</v>
      </c>
    </row>
    <row r="195" spans="2:18" ht="15.75" customHeight="1" x14ac:dyDescent="0.25">
      <c r="B195" s="13"/>
      <c r="F195" s="13"/>
      <c r="G195" s="10">
        <f>IF(ISNUMBER(D$22),D$22+0.1,"")</f>
        <v>1.1000000000000001</v>
      </c>
      <c r="H195" s="10" t="s">
        <v>29</v>
      </c>
      <c r="I195" s="20">
        <v>6.2686837491983019E-2</v>
      </c>
      <c r="J195" s="20"/>
      <c r="L195" s="11">
        <v>21</v>
      </c>
      <c r="M195" s="11">
        <v>0.75</v>
      </c>
      <c r="N195" s="43" t="s">
        <v>134</v>
      </c>
      <c r="R195" s="43" t="s">
        <v>183</v>
      </c>
    </row>
    <row r="196" spans="2:18" ht="15.75" customHeight="1" x14ac:dyDescent="0.25">
      <c r="B196" s="13"/>
      <c r="F196" s="13"/>
      <c r="G196" s="10">
        <f t="shared" ref="G196:G214" si="11">IF(ISNUMBER(D$22),D$22+0.1,"")</f>
        <v>1.1000000000000001</v>
      </c>
      <c r="H196" s="10" t="s">
        <v>29</v>
      </c>
      <c r="I196" s="10">
        <v>9.1019582274073849E-2</v>
      </c>
      <c r="J196" s="20"/>
      <c r="L196" s="11">
        <v>21</v>
      </c>
      <c r="M196" s="11">
        <v>0.75</v>
      </c>
      <c r="N196" s="43" t="s">
        <v>134</v>
      </c>
      <c r="R196" s="43" t="s">
        <v>183</v>
      </c>
    </row>
    <row r="197" spans="2:18" ht="15.75" customHeight="1" x14ac:dyDescent="0.25">
      <c r="B197" s="13"/>
      <c r="F197" s="13"/>
      <c r="G197" s="10">
        <f t="shared" si="11"/>
        <v>1.1000000000000001</v>
      </c>
      <c r="H197" s="10" t="s">
        <v>29</v>
      </c>
      <c r="I197" s="10">
        <v>9.1019582274073849E-2</v>
      </c>
      <c r="J197" s="20"/>
      <c r="L197" s="11">
        <v>21</v>
      </c>
      <c r="M197" s="11">
        <v>0.75</v>
      </c>
      <c r="N197" s="43" t="s">
        <v>134</v>
      </c>
      <c r="R197" s="43" t="s">
        <v>183</v>
      </c>
    </row>
    <row r="198" spans="2:18" ht="15.75" customHeight="1" x14ac:dyDescent="0.25">
      <c r="B198" s="13"/>
      <c r="F198" s="13"/>
      <c r="G198" s="10">
        <f t="shared" si="11"/>
        <v>1.1000000000000001</v>
      </c>
      <c r="H198" s="10" t="s">
        <v>29</v>
      </c>
      <c r="I198" s="10">
        <v>0.16588557676449925</v>
      </c>
      <c r="J198" s="20"/>
      <c r="L198" s="11">
        <v>21</v>
      </c>
      <c r="M198" s="11">
        <v>0.75</v>
      </c>
      <c r="N198" s="43" t="s">
        <v>134</v>
      </c>
      <c r="R198" s="43" t="s">
        <v>183</v>
      </c>
    </row>
    <row r="199" spans="2:18" ht="15.75" customHeight="1" x14ac:dyDescent="0.25">
      <c r="B199" s="13"/>
      <c r="F199" s="13"/>
      <c r="G199" s="10">
        <f t="shared" si="11"/>
        <v>1.1000000000000001</v>
      </c>
      <c r="H199" s="10" t="s">
        <v>29</v>
      </c>
      <c r="I199" s="10">
        <v>0.16588557676449925</v>
      </c>
      <c r="J199" s="20"/>
      <c r="L199" s="11">
        <v>21</v>
      </c>
      <c r="M199" s="11">
        <v>0.75</v>
      </c>
      <c r="N199" s="43" t="s">
        <v>134</v>
      </c>
      <c r="R199" s="43" t="s">
        <v>183</v>
      </c>
    </row>
    <row r="200" spans="2:18" ht="15.75" customHeight="1" x14ac:dyDescent="0.25">
      <c r="B200" s="13"/>
      <c r="F200" s="13"/>
      <c r="G200" s="10">
        <f t="shared" si="11"/>
        <v>1.1000000000000001</v>
      </c>
      <c r="H200" s="10" t="s">
        <v>29</v>
      </c>
      <c r="I200" s="10">
        <v>0.18772788844027724</v>
      </c>
      <c r="J200" s="20"/>
      <c r="L200" s="11">
        <v>21</v>
      </c>
      <c r="M200" s="11">
        <v>0.75</v>
      </c>
      <c r="N200" s="43" t="s">
        <v>134</v>
      </c>
      <c r="R200" s="43" t="s">
        <v>183</v>
      </c>
    </row>
    <row r="201" spans="2:18" ht="15.75" customHeight="1" x14ac:dyDescent="0.25">
      <c r="B201" s="13"/>
      <c r="F201" s="13"/>
      <c r="G201" s="10">
        <f t="shared" si="11"/>
        <v>1.1000000000000001</v>
      </c>
      <c r="H201" s="10" t="s">
        <v>29</v>
      </c>
      <c r="I201" s="10">
        <v>0.18772788844027724</v>
      </c>
      <c r="J201" s="20"/>
      <c r="L201" s="11">
        <v>21</v>
      </c>
      <c r="M201" s="11">
        <v>0.75</v>
      </c>
      <c r="N201" s="43" t="s">
        <v>134</v>
      </c>
      <c r="R201" s="43" t="s">
        <v>183</v>
      </c>
    </row>
    <row r="202" spans="2:18" ht="15.75" customHeight="1" x14ac:dyDescent="0.25">
      <c r="B202" s="13"/>
      <c r="F202" s="13"/>
      <c r="G202" s="10">
        <f t="shared" si="11"/>
        <v>1.1000000000000001</v>
      </c>
      <c r="H202" s="10" t="s">
        <v>29</v>
      </c>
      <c r="I202" s="10">
        <v>0.20789002229484163</v>
      </c>
      <c r="J202" s="20"/>
      <c r="L202" s="11">
        <v>21</v>
      </c>
      <c r="M202" s="11">
        <v>0.75</v>
      </c>
      <c r="N202" s="43" t="s">
        <v>134</v>
      </c>
      <c r="R202" s="43" t="s">
        <v>183</v>
      </c>
    </row>
    <row r="203" spans="2:18" ht="15.75" customHeight="1" x14ac:dyDescent="0.25">
      <c r="B203" s="13"/>
      <c r="F203" s="13"/>
      <c r="G203" s="10">
        <f t="shared" si="11"/>
        <v>1.1000000000000001</v>
      </c>
      <c r="H203" s="10" t="s">
        <v>29</v>
      </c>
      <c r="I203" s="10">
        <v>0.24451960456158567</v>
      </c>
      <c r="J203" s="20"/>
      <c r="L203" s="11">
        <v>21</v>
      </c>
      <c r="M203" s="11">
        <v>0.75</v>
      </c>
      <c r="N203" s="43" t="s">
        <v>134</v>
      </c>
      <c r="R203" s="43" t="s">
        <v>183</v>
      </c>
    </row>
    <row r="204" spans="2:18" ht="15.75" customHeight="1" x14ac:dyDescent="0.25">
      <c r="B204" s="13"/>
      <c r="F204" s="13"/>
      <c r="G204" s="10">
        <f t="shared" si="11"/>
        <v>1.1000000000000001</v>
      </c>
      <c r="H204" s="10" t="s">
        <v>29</v>
      </c>
      <c r="I204" s="10">
        <v>0.24451960456158567</v>
      </c>
      <c r="J204" s="20"/>
      <c r="L204" s="11">
        <v>21</v>
      </c>
      <c r="M204" s="11">
        <v>0.75</v>
      </c>
      <c r="N204" s="43" t="s">
        <v>134</v>
      </c>
      <c r="R204" s="43" t="s">
        <v>183</v>
      </c>
    </row>
    <row r="205" spans="2:18" ht="15.75" customHeight="1" x14ac:dyDescent="0.25">
      <c r="B205" s="13"/>
      <c r="F205" s="13"/>
      <c r="G205" s="10">
        <f t="shared" si="11"/>
        <v>1.1000000000000001</v>
      </c>
      <c r="H205" s="10" t="s">
        <v>29</v>
      </c>
      <c r="I205" s="10">
        <v>0.25522498121735937</v>
      </c>
      <c r="J205" s="20"/>
      <c r="L205" s="11">
        <v>21</v>
      </c>
      <c r="M205" s="11">
        <v>0.75</v>
      </c>
      <c r="N205" s="43" t="s">
        <v>134</v>
      </c>
      <c r="R205" s="43" t="s">
        <v>183</v>
      </c>
    </row>
    <row r="206" spans="2:18" ht="15.75" customHeight="1" x14ac:dyDescent="0.25">
      <c r="B206" s="13"/>
      <c r="F206" s="13"/>
      <c r="G206" s="10">
        <f t="shared" si="11"/>
        <v>1.1000000000000001</v>
      </c>
      <c r="H206" s="10" t="s">
        <v>29</v>
      </c>
      <c r="I206" s="10">
        <v>0.255608778181596</v>
      </c>
      <c r="J206" s="20"/>
      <c r="L206" s="11">
        <v>21</v>
      </c>
      <c r="M206" s="11">
        <v>0.75</v>
      </c>
      <c r="N206" s="43" t="s">
        <v>134</v>
      </c>
      <c r="R206" s="43" t="s">
        <v>183</v>
      </c>
    </row>
    <row r="207" spans="2:18" ht="15.75" customHeight="1" x14ac:dyDescent="0.25">
      <c r="B207" s="13"/>
      <c r="F207" s="13"/>
      <c r="G207" s="10">
        <f t="shared" si="11"/>
        <v>1.1000000000000001</v>
      </c>
      <c r="H207" s="10" t="s">
        <v>29</v>
      </c>
      <c r="I207" s="10">
        <v>0.25614609393152737</v>
      </c>
      <c r="J207" s="20"/>
      <c r="L207" s="11">
        <v>21</v>
      </c>
      <c r="M207" s="11">
        <v>0.75</v>
      </c>
      <c r="N207" s="43" t="s">
        <v>134</v>
      </c>
      <c r="R207" s="43" t="s">
        <v>183</v>
      </c>
    </row>
    <row r="208" spans="2:18" ht="15.75" customHeight="1" x14ac:dyDescent="0.25">
      <c r="B208" s="13"/>
      <c r="F208" s="13"/>
      <c r="G208" s="10">
        <f t="shared" si="11"/>
        <v>1.1000000000000001</v>
      </c>
      <c r="H208" s="10" t="s">
        <v>29</v>
      </c>
      <c r="I208" s="10">
        <v>0.25614609393152737</v>
      </c>
      <c r="J208" s="20"/>
      <c r="L208" s="11">
        <v>21</v>
      </c>
      <c r="M208" s="11">
        <v>0.75</v>
      </c>
      <c r="N208" s="43" t="s">
        <v>134</v>
      </c>
      <c r="R208" s="43" t="s">
        <v>183</v>
      </c>
    </row>
    <row r="209" spans="1:18" ht="15.75" customHeight="1" x14ac:dyDescent="0.25">
      <c r="B209" s="13"/>
      <c r="F209" s="13"/>
      <c r="G209" s="10">
        <f t="shared" si="11"/>
        <v>1.1000000000000001</v>
      </c>
      <c r="H209" s="10" t="s">
        <v>29</v>
      </c>
      <c r="I209" s="10">
        <v>0.26722503296582473</v>
      </c>
      <c r="J209" s="20"/>
      <c r="L209" s="11">
        <v>21</v>
      </c>
      <c r="M209" s="11">
        <v>0.75</v>
      </c>
      <c r="N209" s="43" t="s">
        <v>134</v>
      </c>
      <c r="R209" s="43" t="s">
        <v>183</v>
      </c>
    </row>
    <row r="210" spans="1:18" ht="15.75" customHeight="1" x14ac:dyDescent="0.25">
      <c r="B210" s="13"/>
      <c r="F210" s="13"/>
      <c r="G210" s="10">
        <f t="shared" si="11"/>
        <v>1.1000000000000001</v>
      </c>
      <c r="H210" s="10" t="s">
        <v>29</v>
      </c>
      <c r="I210" s="10">
        <v>0.29667505335491551</v>
      </c>
      <c r="J210" s="20"/>
      <c r="L210" s="11">
        <v>21</v>
      </c>
      <c r="M210" s="11">
        <v>0.75</v>
      </c>
      <c r="N210" s="43" t="s">
        <v>134</v>
      </c>
      <c r="R210" s="43" t="s">
        <v>183</v>
      </c>
    </row>
    <row r="211" spans="1:18" ht="15.75" customHeight="1" x14ac:dyDescent="0.25">
      <c r="B211" s="13"/>
      <c r="F211" s="13"/>
      <c r="G211" s="10">
        <f t="shared" si="11"/>
        <v>1.1000000000000001</v>
      </c>
      <c r="H211" s="10" t="s">
        <v>29</v>
      </c>
      <c r="I211" s="20">
        <v>0.29680298567632768</v>
      </c>
      <c r="J211" s="20"/>
      <c r="L211" s="11">
        <v>21</v>
      </c>
      <c r="M211" s="11">
        <v>0.75</v>
      </c>
      <c r="N211" s="43" t="s">
        <v>134</v>
      </c>
      <c r="R211" s="43" t="s">
        <v>183</v>
      </c>
    </row>
    <row r="212" spans="1:18" ht="15.75" customHeight="1" x14ac:dyDescent="0.25">
      <c r="B212" s="13"/>
      <c r="F212" s="13"/>
      <c r="G212" s="10">
        <f t="shared" si="11"/>
        <v>1.1000000000000001</v>
      </c>
      <c r="H212" s="10" t="s">
        <v>29</v>
      </c>
      <c r="I212" s="20">
        <v>0.298440519390404</v>
      </c>
      <c r="J212" s="20"/>
      <c r="L212" s="11">
        <v>21</v>
      </c>
      <c r="M212" s="11">
        <v>0.75</v>
      </c>
      <c r="N212" s="43" t="s">
        <v>134</v>
      </c>
      <c r="R212" s="43" t="s">
        <v>183</v>
      </c>
    </row>
    <row r="213" spans="1:18" ht="15.75" customHeight="1" x14ac:dyDescent="0.25">
      <c r="B213" s="13"/>
      <c r="F213" s="13"/>
      <c r="G213" s="10">
        <f t="shared" si="11"/>
        <v>1.1000000000000001</v>
      </c>
      <c r="H213" s="10" t="s">
        <v>29</v>
      </c>
      <c r="I213" s="20">
        <v>0.298440519390404</v>
      </c>
      <c r="J213" s="20"/>
      <c r="L213" s="11">
        <v>21</v>
      </c>
      <c r="M213" s="11">
        <v>0.75</v>
      </c>
      <c r="N213" s="43" t="s">
        <v>134</v>
      </c>
      <c r="R213" s="43" t="s">
        <v>183</v>
      </c>
    </row>
    <row r="214" spans="1:18" ht="15.75" customHeight="1" x14ac:dyDescent="0.25">
      <c r="B214" s="13"/>
      <c r="F214" s="13"/>
      <c r="G214" s="10">
        <f t="shared" si="11"/>
        <v>1.1000000000000001</v>
      </c>
      <c r="H214" s="10" t="s">
        <v>29</v>
      </c>
      <c r="I214" s="20">
        <v>0.29867932639037353</v>
      </c>
      <c r="J214" s="20"/>
      <c r="L214" s="11">
        <v>21</v>
      </c>
      <c r="M214" s="11">
        <v>0.75</v>
      </c>
      <c r="N214" s="43" t="s">
        <v>134</v>
      </c>
      <c r="R214" s="43" t="s">
        <v>183</v>
      </c>
    </row>
    <row r="215" spans="1:18" ht="15.75" customHeight="1" x14ac:dyDescent="0.25">
      <c r="B215" s="13"/>
      <c r="F215" s="13"/>
      <c r="I215" s="20"/>
      <c r="J215" s="20"/>
    </row>
    <row r="216" spans="1:18" ht="15.75" customHeight="1" x14ac:dyDescent="0.25">
      <c r="B216" s="13"/>
      <c r="F216" s="13"/>
      <c r="I216" s="20"/>
      <c r="J216" s="20"/>
    </row>
    <row r="217" spans="1:18" ht="15.75" customHeight="1" x14ac:dyDescent="0.25">
      <c r="B217" s="13"/>
      <c r="F217" s="13"/>
      <c r="I217" s="20"/>
      <c r="J217" s="20"/>
    </row>
    <row r="218" spans="1:18" ht="15.75" customHeight="1" x14ac:dyDescent="0.25">
      <c r="B218" s="13"/>
      <c r="F218" s="13"/>
      <c r="I218" s="20"/>
      <c r="J218" s="20"/>
    </row>
    <row r="219" spans="1:18" ht="15.75" customHeight="1" x14ac:dyDescent="0.25">
      <c r="B219" s="13"/>
      <c r="F219" s="13"/>
      <c r="I219" s="20"/>
      <c r="J219" s="20"/>
    </row>
    <row r="220" spans="1:18" ht="15.75" customHeight="1" x14ac:dyDescent="0.25">
      <c r="B220" s="13"/>
      <c r="F220" s="13"/>
      <c r="I220" s="20"/>
      <c r="J220" s="20"/>
    </row>
    <row r="221" spans="1:18" ht="15.75" customHeight="1" x14ac:dyDescent="0.25">
      <c r="B221" s="13"/>
      <c r="F221" s="13"/>
      <c r="I221" s="20"/>
      <c r="J221" s="20"/>
    </row>
    <row r="222" spans="1:18" ht="15.75" customHeight="1" x14ac:dyDescent="0.25">
      <c r="B222" s="13"/>
      <c r="F222" s="13"/>
      <c r="I222" s="20"/>
      <c r="J222" s="20"/>
    </row>
    <row r="223" spans="1:18" ht="15.75" customHeight="1" x14ac:dyDescent="0.25">
      <c r="B223" s="13"/>
      <c r="F223" s="13"/>
      <c r="I223" s="20"/>
      <c r="J223" s="20"/>
    </row>
    <row r="224" spans="1:18" ht="15.75" customHeight="1" x14ac:dyDescent="0.25">
      <c r="A224" s="11" t="s">
        <v>116</v>
      </c>
      <c r="B224" s="13"/>
      <c r="F224" s="13"/>
      <c r="I224" s="20"/>
      <c r="J224" s="20"/>
    </row>
    <row r="225" spans="2:10" ht="15.75" customHeight="1" x14ac:dyDescent="0.25">
      <c r="B225" s="13"/>
      <c r="F225" s="13"/>
      <c r="I225" s="20"/>
      <c r="J225" s="20"/>
    </row>
    <row r="226" spans="2:10" ht="15.75" customHeight="1" x14ac:dyDescent="0.25">
      <c r="B226" s="13"/>
      <c r="F226" s="13"/>
      <c r="I226" s="10"/>
      <c r="J226" s="20"/>
    </row>
    <row r="227" spans="2:10" ht="15.75" customHeight="1" x14ac:dyDescent="0.25">
      <c r="B227" s="13"/>
      <c r="F227" s="13"/>
      <c r="I227" s="10"/>
      <c r="J227" s="20"/>
    </row>
    <row r="228" spans="2:10" ht="15.75" customHeight="1" x14ac:dyDescent="0.25">
      <c r="B228" s="13"/>
      <c r="F228" s="13"/>
      <c r="I228" s="10"/>
      <c r="J228" s="20"/>
    </row>
    <row r="229" spans="2:10" ht="15.75" customHeight="1" x14ac:dyDescent="0.25">
      <c r="B229" s="13"/>
      <c r="F229" s="13"/>
      <c r="I229" s="10"/>
      <c r="J229" s="20"/>
    </row>
    <row r="230" spans="2:10" ht="15.75" customHeight="1" x14ac:dyDescent="0.25">
      <c r="B230" s="13"/>
      <c r="F230" s="13"/>
      <c r="I230" s="10"/>
      <c r="J230" s="20"/>
    </row>
    <row r="231" spans="2:10" ht="15.75" customHeight="1" x14ac:dyDescent="0.25">
      <c r="B231" s="13"/>
      <c r="F231" s="13"/>
      <c r="I231" s="10"/>
      <c r="J231" s="20"/>
    </row>
    <row r="232" spans="2:10" ht="15.75" customHeight="1" x14ac:dyDescent="0.25">
      <c r="B232" s="13"/>
      <c r="F232" s="13"/>
      <c r="I232" s="10"/>
      <c r="J232" s="20"/>
    </row>
    <row r="233" spans="2:10" ht="15.75" customHeight="1" x14ac:dyDescent="0.25">
      <c r="B233" s="13"/>
      <c r="F233" s="13"/>
      <c r="I233" s="10"/>
      <c r="J233" s="20"/>
    </row>
    <row r="234" spans="2:10" ht="15.75" customHeight="1" x14ac:dyDescent="0.25">
      <c r="B234" s="13"/>
      <c r="F234" s="13"/>
      <c r="I234" s="10"/>
      <c r="J234" s="20"/>
    </row>
    <row r="235" spans="2:10" ht="15.75" customHeight="1" x14ac:dyDescent="0.25">
      <c r="B235" s="13"/>
      <c r="F235" s="13"/>
      <c r="I235" s="10"/>
      <c r="J235" s="20"/>
    </row>
    <row r="236" spans="2:10" ht="15.75" customHeight="1" x14ac:dyDescent="0.25">
      <c r="B236" s="13"/>
      <c r="F236" s="13"/>
      <c r="I236" s="10"/>
      <c r="J236" s="20"/>
    </row>
    <row r="237" spans="2:10" ht="15.75" customHeight="1" x14ac:dyDescent="0.25">
      <c r="B237" s="13"/>
      <c r="F237" s="13"/>
      <c r="I237" s="10"/>
      <c r="J237" s="20"/>
    </row>
    <row r="238" spans="2:10" ht="15.75" customHeight="1" x14ac:dyDescent="0.25">
      <c r="B238" s="13"/>
      <c r="F238" s="13"/>
      <c r="I238" s="10"/>
      <c r="J238" s="20"/>
    </row>
    <row r="239" spans="2:10" ht="15.75" customHeight="1" x14ac:dyDescent="0.25">
      <c r="B239" s="13"/>
      <c r="F239" s="13"/>
      <c r="I239" s="10"/>
      <c r="J239" s="20"/>
    </row>
    <row r="240" spans="2:10" ht="15.75" customHeight="1" x14ac:dyDescent="0.25">
      <c r="B240" s="13"/>
      <c r="F240" s="13"/>
      <c r="I240" s="10"/>
      <c r="J240" s="20"/>
    </row>
    <row r="241" spans="2:10" ht="15.75" customHeight="1" x14ac:dyDescent="0.25">
      <c r="B241" s="13"/>
      <c r="F241" s="13"/>
      <c r="I241" s="10"/>
      <c r="J241" s="20"/>
    </row>
    <row r="242" spans="2:10" ht="15.75" customHeight="1" x14ac:dyDescent="0.25">
      <c r="B242" s="13"/>
      <c r="F242" s="13"/>
      <c r="I242" s="10"/>
      <c r="J242" s="20"/>
    </row>
    <row r="243" spans="2:10" ht="15.75" customHeight="1" x14ac:dyDescent="0.25">
      <c r="B243" s="13"/>
      <c r="F243" s="13"/>
      <c r="I243" s="10"/>
      <c r="J243" s="20"/>
    </row>
    <row r="244" spans="2:10" ht="15.75" customHeight="1" x14ac:dyDescent="0.25">
      <c r="B244" s="13"/>
      <c r="F244" s="13"/>
      <c r="I244" s="20"/>
      <c r="J244" s="20"/>
    </row>
    <row r="245" spans="2:10" ht="15.75" customHeight="1" x14ac:dyDescent="0.25">
      <c r="B245" s="13"/>
      <c r="F245" s="13"/>
      <c r="I245" s="20"/>
      <c r="J245" s="20"/>
    </row>
    <row r="246" spans="2:10" ht="15.75" customHeight="1" x14ac:dyDescent="0.25">
      <c r="B246" s="13"/>
      <c r="F246" s="13"/>
      <c r="I246" s="20"/>
      <c r="J246" s="20"/>
    </row>
    <row r="247" spans="2:10" ht="15.75" customHeight="1" x14ac:dyDescent="0.25">
      <c r="B247" s="13"/>
      <c r="F247" s="13"/>
      <c r="I247" s="20"/>
      <c r="J247" s="20"/>
    </row>
    <row r="248" spans="2:10" ht="15.75" customHeight="1" x14ac:dyDescent="0.25">
      <c r="B248" s="13"/>
      <c r="F248" s="13"/>
      <c r="I248" s="20"/>
      <c r="J248" s="20"/>
    </row>
    <row r="249" spans="2:10" ht="15.75" customHeight="1" x14ac:dyDescent="0.25">
      <c r="B249" s="13"/>
      <c r="F249" s="13"/>
      <c r="I249" s="20"/>
      <c r="J249" s="20"/>
    </row>
    <row r="250" spans="2:10" ht="15.75" customHeight="1" x14ac:dyDescent="0.25">
      <c r="B250" s="13"/>
      <c r="F250" s="13"/>
      <c r="I250" s="20"/>
      <c r="J250" s="20"/>
    </row>
    <row r="251" spans="2:10" ht="15.75" customHeight="1" x14ac:dyDescent="0.25">
      <c r="B251" s="13"/>
      <c r="F251" s="13"/>
      <c r="I251" s="20"/>
      <c r="J251" s="20"/>
    </row>
    <row r="252" spans="2:10" ht="15.75" customHeight="1" x14ac:dyDescent="0.25">
      <c r="B252" s="13"/>
      <c r="F252" s="13"/>
      <c r="I252" s="20"/>
      <c r="J252" s="20"/>
    </row>
    <row r="253" spans="2:10" ht="15.75" customHeight="1" x14ac:dyDescent="0.25">
      <c r="B253" s="13"/>
      <c r="F253" s="13"/>
      <c r="I253" s="20"/>
      <c r="J253" s="20"/>
    </row>
    <row r="254" spans="2:10" ht="15.75" customHeight="1" x14ac:dyDescent="0.25">
      <c r="B254" s="13"/>
      <c r="F254" s="13"/>
      <c r="I254" s="20"/>
      <c r="J254" s="20"/>
    </row>
    <row r="255" spans="2:10" ht="15.75" customHeight="1" x14ac:dyDescent="0.25">
      <c r="B255" s="13"/>
      <c r="F255" s="13"/>
      <c r="I255" s="20"/>
      <c r="J255" s="20"/>
    </row>
    <row r="256" spans="2:10" ht="15.75" customHeight="1" x14ac:dyDescent="0.25">
      <c r="B256" s="13"/>
      <c r="F256" s="13"/>
      <c r="I256" s="20"/>
      <c r="J256" s="20"/>
    </row>
    <row r="257" spans="2:18" ht="15.75" customHeight="1" x14ac:dyDescent="0.25">
      <c r="B257" s="13"/>
      <c r="F257" s="13"/>
      <c r="I257" s="20"/>
      <c r="J257" s="20"/>
    </row>
    <row r="258" spans="2:18" ht="15.75" customHeight="1" x14ac:dyDescent="0.25">
      <c r="B258" s="13"/>
      <c r="F258" s="13"/>
      <c r="I258" s="20"/>
      <c r="J258" s="20"/>
    </row>
    <row r="259" spans="2:18" ht="15.75" customHeight="1" x14ac:dyDescent="0.25">
      <c r="B259" s="13"/>
      <c r="F259" s="13"/>
      <c r="I259" s="20"/>
      <c r="J259" s="20"/>
    </row>
    <row r="260" spans="2:18" ht="15.75" customHeight="1" x14ac:dyDescent="0.25">
      <c r="B260" s="13"/>
      <c r="F260" s="13"/>
      <c r="I260" s="20"/>
      <c r="J260" s="20"/>
    </row>
    <row r="261" spans="2:18" ht="15.75" customHeight="1" x14ac:dyDescent="0.25">
      <c r="B261" s="13"/>
      <c r="F261" s="13"/>
      <c r="I261" s="20"/>
      <c r="J261" s="20"/>
    </row>
    <row r="262" spans="2:18" ht="15.75" customHeight="1" x14ac:dyDescent="0.25">
      <c r="B262" s="13"/>
      <c r="F262" s="13"/>
      <c r="I262" s="10"/>
      <c r="J262" s="20"/>
    </row>
    <row r="263" spans="2:18" ht="15.75" customHeight="1" x14ac:dyDescent="0.25">
      <c r="B263" s="13"/>
      <c r="F263" s="13"/>
      <c r="I263" s="10"/>
      <c r="J263" s="20"/>
      <c r="R263" s="21"/>
    </row>
    <row r="264" spans="2:18" ht="15.75" customHeight="1" x14ac:dyDescent="0.25">
      <c r="B264" s="13"/>
      <c r="F264" s="13"/>
      <c r="I264" s="10"/>
      <c r="J264" s="20"/>
      <c r="R264" s="21"/>
    </row>
    <row r="265" spans="2:18" ht="15.75" customHeight="1" x14ac:dyDescent="0.25">
      <c r="B265" s="13"/>
      <c r="F265" s="13"/>
      <c r="I265" s="10"/>
      <c r="J265" s="20"/>
      <c r="R265" s="21"/>
    </row>
    <row r="266" spans="2:18" ht="15.75" customHeight="1" x14ac:dyDescent="0.25">
      <c r="B266" s="13"/>
      <c r="F266" s="13"/>
      <c r="I266" s="10"/>
      <c r="J266" s="20"/>
      <c r="R266" s="21"/>
    </row>
    <row r="267" spans="2:18" ht="15.75" customHeight="1" x14ac:dyDescent="0.25">
      <c r="B267" s="13"/>
      <c r="F267" s="13"/>
      <c r="I267" s="10"/>
      <c r="J267" s="20"/>
      <c r="R267" s="21"/>
    </row>
    <row r="268" spans="2:18" ht="15.75" customHeight="1" x14ac:dyDescent="0.25">
      <c r="B268" s="13"/>
      <c r="F268" s="13"/>
      <c r="I268" s="10"/>
      <c r="J268" s="20"/>
      <c r="R268" s="21"/>
    </row>
    <row r="269" spans="2:18" ht="15.75" customHeight="1" x14ac:dyDescent="0.25">
      <c r="B269" s="13"/>
      <c r="F269" s="13"/>
      <c r="I269" s="10"/>
      <c r="J269" s="20"/>
      <c r="R269" s="21"/>
    </row>
    <row r="270" spans="2:18" ht="15.75" customHeight="1" x14ac:dyDescent="0.25">
      <c r="B270" s="13"/>
      <c r="F270" s="13"/>
      <c r="I270" s="10"/>
      <c r="J270" s="20"/>
      <c r="R270" s="21"/>
    </row>
    <row r="271" spans="2:18" ht="15.75" customHeight="1" x14ac:dyDescent="0.25">
      <c r="B271" s="13"/>
      <c r="F271" s="13"/>
      <c r="I271" s="10"/>
      <c r="J271" s="20"/>
      <c r="R271" s="21"/>
    </row>
    <row r="272" spans="2:18" ht="15.75" customHeight="1" x14ac:dyDescent="0.25">
      <c r="B272" s="13"/>
      <c r="F272" s="13"/>
      <c r="I272" s="10"/>
      <c r="J272" s="20"/>
      <c r="R272" s="21"/>
    </row>
    <row r="273" spans="2:18" ht="15.75" customHeight="1" x14ac:dyDescent="0.25">
      <c r="B273" s="13"/>
      <c r="F273" s="13"/>
      <c r="I273" s="10"/>
      <c r="J273" s="20"/>
      <c r="R273" s="21"/>
    </row>
    <row r="274" spans="2:18" ht="15.75" customHeight="1" x14ac:dyDescent="0.25">
      <c r="B274" s="13"/>
      <c r="F274" s="13"/>
      <c r="I274" s="10"/>
      <c r="J274" s="20"/>
      <c r="R274" s="21"/>
    </row>
    <row r="275" spans="2:18" ht="15.75" customHeight="1" x14ac:dyDescent="0.25">
      <c r="B275" s="13"/>
      <c r="F275" s="13"/>
      <c r="I275" s="10"/>
      <c r="J275" s="20"/>
      <c r="R275" s="21"/>
    </row>
    <row r="276" spans="2:18" ht="15.75" customHeight="1" x14ac:dyDescent="0.25">
      <c r="B276" s="13"/>
      <c r="F276" s="13"/>
      <c r="I276" s="10"/>
      <c r="J276" s="20"/>
      <c r="R276" s="21"/>
    </row>
    <row r="277" spans="2:18" ht="15.75" customHeight="1" x14ac:dyDescent="0.25">
      <c r="B277" s="13"/>
      <c r="F277" s="13"/>
      <c r="I277" s="10"/>
      <c r="J277" s="20"/>
      <c r="R277" s="21"/>
    </row>
    <row r="278" spans="2:18" ht="15.75" customHeight="1" x14ac:dyDescent="0.25">
      <c r="B278" s="13"/>
      <c r="F278" s="13"/>
      <c r="I278" s="10"/>
      <c r="J278" s="20"/>
      <c r="R278" s="21"/>
    </row>
    <row r="279" spans="2:18" ht="15.75" customHeight="1" x14ac:dyDescent="0.25">
      <c r="B279" s="13"/>
      <c r="F279" s="13"/>
      <c r="I279" s="10"/>
      <c r="J279" s="20"/>
      <c r="R279" s="21"/>
    </row>
    <row r="280" spans="2:18" ht="15.75" customHeight="1" x14ac:dyDescent="0.25">
      <c r="B280" s="13"/>
      <c r="F280" s="13"/>
      <c r="I280" s="20"/>
      <c r="J280" s="20"/>
      <c r="R280" s="21"/>
    </row>
    <row r="281" spans="2:18" ht="15.75" customHeight="1" x14ac:dyDescent="0.25">
      <c r="B281" s="13"/>
      <c r="F281" s="13"/>
      <c r="I281" s="20"/>
      <c r="J281" s="20"/>
      <c r="R281" s="21"/>
    </row>
    <row r="282" spans="2:18" ht="15.75" customHeight="1" x14ac:dyDescent="0.25">
      <c r="B282" s="13"/>
      <c r="F282" s="13"/>
      <c r="I282" s="20"/>
      <c r="J282" s="20"/>
      <c r="R282" s="21"/>
    </row>
    <row r="283" spans="2:18" ht="15.75" customHeight="1" x14ac:dyDescent="0.25">
      <c r="B283" s="13"/>
      <c r="F283" s="13"/>
      <c r="I283" s="20"/>
      <c r="J283" s="20"/>
      <c r="R283" s="21"/>
    </row>
    <row r="284" spans="2:18" ht="15.75" customHeight="1" x14ac:dyDescent="0.25">
      <c r="B284" s="13"/>
      <c r="F284" s="13"/>
      <c r="I284" s="20"/>
      <c r="J284" s="20"/>
      <c r="R284" s="21"/>
    </row>
    <row r="285" spans="2:18" ht="15.75" customHeight="1" x14ac:dyDescent="0.25">
      <c r="B285" s="13"/>
      <c r="F285" s="13"/>
      <c r="I285" s="20"/>
      <c r="J285" s="20"/>
      <c r="R285" s="21"/>
    </row>
    <row r="286" spans="2:18" ht="15.75" customHeight="1" x14ac:dyDescent="0.25">
      <c r="B286" s="13"/>
      <c r="F286" s="13"/>
      <c r="I286" s="20"/>
      <c r="J286" s="20"/>
      <c r="R286" s="21"/>
    </row>
    <row r="287" spans="2:18" ht="15.75" customHeight="1" x14ac:dyDescent="0.25">
      <c r="B287" s="13"/>
      <c r="F287" s="13"/>
      <c r="I287" s="20"/>
      <c r="J287" s="20"/>
      <c r="R287" s="21"/>
    </row>
    <row r="288" spans="2:18" ht="15.75" customHeight="1" x14ac:dyDescent="0.25">
      <c r="B288" s="13"/>
      <c r="F288" s="13"/>
      <c r="I288" s="20"/>
      <c r="J288" s="20"/>
      <c r="R288" s="21"/>
    </row>
    <row r="289" spans="2:18" ht="15.75" customHeight="1" x14ac:dyDescent="0.25">
      <c r="B289" s="13"/>
      <c r="F289" s="13"/>
      <c r="I289" s="20"/>
      <c r="J289" s="20"/>
      <c r="R289" s="21"/>
    </row>
    <row r="290" spans="2:18" ht="15.75" customHeight="1" x14ac:dyDescent="0.25">
      <c r="B290" s="13"/>
      <c r="F290" s="13"/>
      <c r="I290" s="20"/>
      <c r="J290" s="20"/>
      <c r="R290" s="21"/>
    </row>
    <row r="291" spans="2:18" ht="15.75" customHeight="1" x14ac:dyDescent="0.25">
      <c r="B291" s="13"/>
      <c r="F291" s="13"/>
      <c r="I291" s="20"/>
      <c r="J291" s="20"/>
      <c r="R291" s="21"/>
    </row>
    <row r="292" spans="2:18" ht="15.75" customHeight="1" x14ac:dyDescent="0.25">
      <c r="B292" s="13"/>
      <c r="F292" s="13"/>
      <c r="I292" s="20"/>
      <c r="J292" s="20"/>
      <c r="R292" s="21"/>
    </row>
    <row r="293" spans="2:18" ht="15.75" customHeight="1" x14ac:dyDescent="0.25">
      <c r="B293" s="13"/>
      <c r="F293" s="13"/>
      <c r="I293" s="20"/>
      <c r="J293" s="20"/>
      <c r="R293" s="21"/>
    </row>
    <row r="294" spans="2:18" ht="15.75" customHeight="1" x14ac:dyDescent="0.25">
      <c r="B294" s="13"/>
      <c r="F294" s="13"/>
      <c r="I294" s="20"/>
      <c r="J294" s="20"/>
      <c r="R294" s="21"/>
    </row>
    <row r="295" spans="2:18" ht="15.75" customHeight="1" x14ac:dyDescent="0.25">
      <c r="B295" s="13"/>
      <c r="F295" s="13"/>
      <c r="I295" s="20"/>
      <c r="J295" s="20"/>
      <c r="R295" s="21"/>
    </row>
    <row r="296" spans="2:18" ht="15.75" customHeight="1" x14ac:dyDescent="0.25">
      <c r="B296" s="13"/>
      <c r="F296" s="13"/>
      <c r="I296" s="20"/>
      <c r="J296" s="20"/>
      <c r="R296" s="21"/>
    </row>
    <row r="297" spans="2:18" ht="15.75" customHeight="1" x14ac:dyDescent="0.25">
      <c r="B297" s="13"/>
      <c r="F297" s="13"/>
      <c r="I297" s="20"/>
      <c r="J297" s="20"/>
      <c r="R297" s="21"/>
    </row>
    <row r="298" spans="2:18" ht="15.75" customHeight="1" x14ac:dyDescent="0.25">
      <c r="B298" s="13"/>
      <c r="F298" s="13"/>
      <c r="I298" s="10"/>
      <c r="R298" s="21"/>
    </row>
    <row r="299" spans="2:18" ht="15.75" customHeight="1" x14ac:dyDescent="0.25">
      <c r="B299" s="13"/>
      <c r="F299" s="13"/>
      <c r="I299" s="10"/>
      <c r="R299" s="21"/>
    </row>
    <row r="300" spans="2:18" ht="15.75" customHeight="1" x14ac:dyDescent="0.25">
      <c r="B300" s="13"/>
      <c r="F300" s="13"/>
      <c r="I300" s="10"/>
      <c r="R300" s="21"/>
    </row>
    <row r="301" spans="2:18" ht="15.75" customHeight="1" x14ac:dyDescent="0.25">
      <c r="B301" s="13"/>
      <c r="F301" s="13"/>
      <c r="I301" s="10"/>
      <c r="R301" s="21"/>
    </row>
    <row r="302" spans="2:18" ht="15.75" customHeight="1" x14ac:dyDescent="0.25">
      <c r="B302" s="13"/>
      <c r="F302" s="13"/>
      <c r="I302" s="10"/>
      <c r="R302" s="21"/>
    </row>
    <row r="303" spans="2:18" ht="15.75" customHeight="1" x14ac:dyDescent="0.25">
      <c r="B303" s="13"/>
      <c r="F303" s="13"/>
      <c r="I303" s="10"/>
      <c r="R303" s="21"/>
    </row>
    <row r="304" spans="2:18" ht="15.75" customHeight="1" x14ac:dyDescent="0.25">
      <c r="B304" s="13"/>
      <c r="F304" s="13"/>
      <c r="I304" s="10"/>
      <c r="R304" s="21"/>
    </row>
    <row r="305" spans="2:18" ht="15.75" customHeight="1" x14ac:dyDescent="0.25">
      <c r="B305" s="13"/>
      <c r="F305" s="13"/>
      <c r="I305" s="10"/>
      <c r="R305" s="21"/>
    </row>
    <row r="306" spans="2:18" ht="15.75" customHeight="1" x14ac:dyDescent="0.25">
      <c r="B306" s="13"/>
      <c r="F306" s="13"/>
      <c r="I306" s="10"/>
      <c r="R306" s="21"/>
    </row>
    <row r="307" spans="2:18" ht="15.75" customHeight="1" x14ac:dyDescent="0.25">
      <c r="B307" s="13"/>
      <c r="F307" s="13"/>
      <c r="I307" s="10"/>
      <c r="R307" s="21"/>
    </row>
    <row r="308" spans="2:18" ht="15.75" customHeight="1" x14ac:dyDescent="0.25">
      <c r="B308" s="13"/>
      <c r="F308" s="13"/>
      <c r="I308" s="10"/>
      <c r="R308" s="21"/>
    </row>
    <row r="309" spans="2:18" ht="15.75" customHeight="1" x14ac:dyDescent="0.25">
      <c r="B309" s="13"/>
      <c r="F309" s="13"/>
      <c r="I309" s="10"/>
      <c r="R309" s="21"/>
    </row>
    <row r="310" spans="2:18" ht="15.75" customHeight="1" x14ac:dyDescent="0.25">
      <c r="B310" s="13"/>
      <c r="F310" s="13"/>
      <c r="I310" s="10"/>
      <c r="R310" s="21"/>
    </row>
    <row r="311" spans="2:18" ht="15.75" customHeight="1" x14ac:dyDescent="0.25">
      <c r="B311" s="13"/>
      <c r="F311" s="13"/>
      <c r="I311" s="10"/>
      <c r="R311" s="21"/>
    </row>
    <row r="312" spans="2:18" ht="15.75" customHeight="1" x14ac:dyDescent="0.25">
      <c r="B312" s="13"/>
      <c r="F312" s="13"/>
      <c r="I312" s="10"/>
      <c r="R312" s="21"/>
    </row>
    <row r="313" spans="2:18" ht="15.75" customHeight="1" x14ac:dyDescent="0.25">
      <c r="B313" s="13"/>
      <c r="F313" s="13"/>
      <c r="I313" s="10"/>
      <c r="R313" s="21"/>
    </row>
    <row r="314" spans="2:18" ht="15.75" customHeight="1" x14ac:dyDescent="0.25">
      <c r="B314" s="13"/>
      <c r="F314" s="13"/>
      <c r="I314" s="10"/>
      <c r="R314" s="21"/>
    </row>
    <row r="315" spans="2:18" ht="15.75" customHeight="1" x14ac:dyDescent="0.25">
      <c r="B315" s="13"/>
      <c r="F315" s="13"/>
      <c r="I315" s="10"/>
      <c r="R315" s="21"/>
    </row>
    <row r="316" spans="2:18" ht="15.75" customHeight="1" x14ac:dyDescent="0.25">
      <c r="B316" s="13"/>
      <c r="F316" s="13"/>
      <c r="I316" s="20"/>
      <c r="J316" s="20"/>
      <c r="R316" s="21"/>
    </row>
    <row r="317" spans="2:18" ht="15.75" customHeight="1" x14ac:dyDescent="0.25">
      <c r="B317" s="13"/>
      <c r="F317" s="13"/>
      <c r="I317" s="20"/>
      <c r="J317" s="20"/>
      <c r="R317" s="21"/>
    </row>
    <row r="318" spans="2:18" ht="15.75" customHeight="1" x14ac:dyDescent="0.25">
      <c r="B318" s="13"/>
      <c r="F318" s="13"/>
      <c r="I318" s="20"/>
      <c r="J318" s="20"/>
      <c r="R318" s="21"/>
    </row>
    <row r="319" spans="2:18" ht="15.75" customHeight="1" x14ac:dyDescent="0.25">
      <c r="B319" s="13"/>
      <c r="F319" s="13"/>
      <c r="I319" s="20"/>
      <c r="J319" s="20"/>
      <c r="R319" s="21"/>
    </row>
    <row r="320" spans="2:18" ht="15.75" customHeight="1" x14ac:dyDescent="0.25">
      <c r="B320" s="13"/>
      <c r="F320" s="13"/>
      <c r="I320" s="20"/>
      <c r="J320" s="20"/>
      <c r="R320" s="21"/>
    </row>
    <row r="321" spans="1:18" ht="15.75" customHeight="1" x14ac:dyDescent="0.25">
      <c r="B321" s="13"/>
      <c r="F321" s="13"/>
      <c r="I321" s="20"/>
      <c r="J321" s="20"/>
      <c r="R321" s="21"/>
    </row>
    <row r="322" spans="1:18" ht="15.75" customHeight="1" x14ac:dyDescent="0.25">
      <c r="B322" s="13"/>
      <c r="F322" s="13"/>
      <c r="I322" s="20"/>
      <c r="J322" s="20"/>
      <c r="R322" s="21"/>
    </row>
    <row r="323" spans="1:18" ht="15.75" customHeight="1" x14ac:dyDescent="0.25">
      <c r="B323" s="13"/>
      <c r="F323" s="13"/>
      <c r="I323" s="20"/>
      <c r="J323" s="20"/>
      <c r="R323" s="21"/>
    </row>
    <row r="324" spans="1:18" ht="15.75" customHeight="1" x14ac:dyDescent="0.25">
      <c r="B324" s="13"/>
      <c r="F324" s="13"/>
      <c r="I324" s="20"/>
      <c r="J324" s="20"/>
      <c r="R324" s="21"/>
    </row>
    <row r="325" spans="1:18" ht="15.75" customHeight="1" x14ac:dyDescent="0.25">
      <c r="B325" s="13"/>
      <c r="F325" s="13"/>
      <c r="I325" s="20"/>
      <c r="J325" s="20"/>
      <c r="R325" s="21"/>
    </row>
    <row r="326" spans="1:18" ht="15.75" customHeight="1" x14ac:dyDescent="0.25">
      <c r="B326" s="13"/>
      <c r="F326" s="13"/>
      <c r="I326" s="20"/>
      <c r="J326" s="20"/>
      <c r="R326" s="21"/>
    </row>
    <row r="327" spans="1:18" ht="15.75" customHeight="1" x14ac:dyDescent="0.25">
      <c r="B327" s="13"/>
      <c r="F327" s="13"/>
      <c r="I327" s="20"/>
      <c r="J327" s="20"/>
      <c r="R327" s="21"/>
    </row>
    <row r="328" spans="1:18" ht="15.75" customHeight="1" x14ac:dyDescent="0.25">
      <c r="B328" s="13"/>
      <c r="F328" s="13"/>
      <c r="I328" s="20"/>
      <c r="J328" s="20"/>
      <c r="R328" s="21"/>
    </row>
    <row r="329" spans="1:18" ht="15.75" customHeight="1" x14ac:dyDescent="0.25">
      <c r="B329" s="13"/>
      <c r="F329" s="13"/>
      <c r="I329" s="20"/>
      <c r="J329" s="20"/>
      <c r="R329" s="21"/>
    </row>
    <row r="330" spans="1:18" ht="15.75" customHeight="1" x14ac:dyDescent="0.25">
      <c r="B330" s="13"/>
      <c r="F330" s="13"/>
      <c r="I330" s="20"/>
      <c r="J330" s="20"/>
      <c r="R330" s="21"/>
    </row>
    <row r="331" spans="1:18" ht="15.75" customHeight="1" x14ac:dyDescent="0.25">
      <c r="B331" s="13"/>
      <c r="F331" s="13"/>
      <c r="I331" s="20"/>
      <c r="J331" s="20"/>
      <c r="R331" s="21"/>
    </row>
    <row r="332" spans="1:18" ht="15.75" customHeight="1" x14ac:dyDescent="0.25">
      <c r="A332" s="11" t="s">
        <v>117</v>
      </c>
      <c r="B332" s="13"/>
      <c r="F332" s="13"/>
      <c r="I332" s="20"/>
      <c r="J332" s="20"/>
      <c r="R332" s="21"/>
    </row>
    <row r="333" spans="1:18" ht="15.75" customHeight="1" x14ac:dyDescent="0.25">
      <c r="B333" s="13"/>
      <c r="F333" s="13"/>
      <c r="I333" s="20"/>
      <c r="J333" s="20"/>
      <c r="R333" s="21"/>
    </row>
    <row r="334" spans="1:18" ht="15.75" customHeight="1" x14ac:dyDescent="0.25">
      <c r="B334" s="13"/>
      <c r="F334" s="13"/>
      <c r="I334" s="10"/>
    </row>
    <row r="335" spans="1:18" ht="15.75" customHeight="1" x14ac:dyDescent="0.25">
      <c r="B335" s="13"/>
      <c r="F335" s="13"/>
      <c r="I335" s="10"/>
    </row>
    <row r="336" spans="1:18" ht="15.75" customHeight="1" x14ac:dyDescent="0.25">
      <c r="B336" s="13"/>
      <c r="F336" s="13"/>
      <c r="I336" s="10"/>
    </row>
    <row r="337" spans="2:10" ht="15.75" customHeight="1" x14ac:dyDescent="0.25">
      <c r="B337" s="13"/>
      <c r="F337" s="13"/>
      <c r="I337" s="10"/>
    </row>
    <row r="338" spans="2:10" ht="15.75" customHeight="1" x14ac:dyDescent="0.25">
      <c r="B338" s="13"/>
      <c r="F338" s="13"/>
      <c r="I338" s="10"/>
    </row>
    <row r="339" spans="2:10" ht="15.75" customHeight="1" x14ac:dyDescent="0.25">
      <c r="B339" s="13"/>
      <c r="F339" s="13"/>
      <c r="I339" s="10"/>
    </row>
    <row r="340" spans="2:10" ht="15.75" customHeight="1" x14ac:dyDescent="0.25">
      <c r="B340" s="13"/>
      <c r="F340" s="13"/>
      <c r="I340" s="10"/>
    </row>
    <row r="341" spans="2:10" ht="15.75" customHeight="1" x14ac:dyDescent="0.25">
      <c r="B341" s="13"/>
      <c r="F341" s="13"/>
      <c r="I341" s="10"/>
    </row>
    <row r="342" spans="2:10" ht="15.75" customHeight="1" x14ac:dyDescent="0.25">
      <c r="B342" s="13"/>
      <c r="F342" s="13"/>
      <c r="I342" s="10"/>
    </row>
    <row r="343" spans="2:10" ht="15.75" customHeight="1" x14ac:dyDescent="0.25">
      <c r="B343" s="13"/>
      <c r="F343" s="13"/>
      <c r="I343" s="10"/>
    </row>
    <row r="344" spans="2:10" ht="15.75" customHeight="1" x14ac:dyDescent="0.25">
      <c r="B344" s="13"/>
      <c r="F344" s="13"/>
      <c r="I344" s="10"/>
    </row>
    <row r="345" spans="2:10" ht="15.75" customHeight="1" x14ac:dyDescent="0.25">
      <c r="B345" s="13"/>
      <c r="F345" s="13"/>
      <c r="I345" s="10"/>
    </row>
    <row r="346" spans="2:10" ht="15.75" customHeight="1" x14ac:dyDescent="0.25">
      <c r="B346" s="13"/>
      <c r="F346" s="13"/>
      <c r="I346" s="10"/>
    </row>
    <row r="347" spans="2:10" ht="15.75" customHeight="1" x14ac:dyDescent="0.25">
      <c r="B347" s="13"/>
      <c r="F347" s="13"/>
      <c r="I347" s="10"/>
    </row>
    <row r="348" spans="2:10" ht="15.75" customHeight="1" x14ac:dyDescent="0.25">
      <c r="B348" s="13"/>
      <c r="F348" s="13"/>
      <c r="I348" s="10"/>
    </row>
    <row r="349" spans="2:10" ht="15.75" customHeight="1" x14ac:dyDescent="0.25">
      <c r="B349" s="13"/>
      <c r="F349" s="13"/>
      <c r="I349" s="10"/>
    </row>
    <row r="350" spans="2:10" ht="15.75" customHeight="1" x14ac:dyDescent="0.25">
      <c r="B350" s="13"/>
      <c r="F350" s="13"/>
      <c r="I350" s="10"/>
    </row>
    <row r="351" spans="2:10" ht="15.75" customHeight="1" x14ac:dyDescent="0.25">
      <c r="B351" s="13"/>
      <c r="F351" s="13"/>
      <c r="I351" s="10"/>
    </row>
    <row r="352" spans="2:10" ht="15.75" customHeight="1" x14ac:dyDescent="0.25">
      <c r="B352" s="13"/>
      <c r="F352" s="13"/>
      <c r="I352" s="20"/>
      <c r="J352" s="20"/>
    </row>
    <row r="353" spans="2:10" ht="15.75" customHeight="1" x14ac:dyDescent="0.25">
      <c r="B353" s="13"/>
      <c r="F353" s="13"/>
      <c r="I353" s="20"/>
      <c r="J353" s="20"/>
    </row>
    <row r="354" spans="2:10" ht="15.75" customHeight="1" x14ac:dyDescent="0.25">
      <c r="B354" s="13"/>
      <c r="F354" s="13"/>
      <c r="I354" s="20"/>
      <c r="J354" s="20"/>
    </row>
    <row r="355" spans="2:10" ht="15.75" customHeight="1" x14ac:dyDescent="0.25">
      <c r="B355" s="13"/>
      <c r="F355" s="13"/>
      <c r="I355" s="20"/>
      <c r="J355" s="20"/>
    </row>
    <row r="356" spans="2:10" ht="15.75" customHeight="1" x14ac:dyDescent="0.25">
      <c r="B356" s="13"/>
      <c r="F356" s="13"/>
      <c r="I356" s="20"/>
      <c r="J356" s="20"/>
    </row>
    <row r="357" spans="2:10" ht="15.75" customHeight="1" x14ac:dyDescent="0.25">
      <c r="B357" s="13"/>
      <c r="F357" s="13"/>
      <c r="I357" s="20"/>
      <c r="J357" s="20"/>
    </row>
    <row r="358" spans="2:10" ht="15.75" customHeight="1" x14ac:dyDescent="0.25">
      <c r="B358" s="13"/>
      <c r="F358" s="13"/>
      <c r="I358" s="20"/>
      <c r="J358" s="20"/>
    </row>
    <row r="359" spans="2:10" ht="15.75" customHeight="1" x14ac:dyDescent="0.25">
      <c r="B359" s="13"/>
      <c r="F359" s="13"/>
      <c r="I359" s="20"/>
      <c r="J359" s="20"/>
    </row>
    <row r="360" spans="2:10" ht="15.75" customHeight="1" x14ac:dyDescent="0.25">
      <c r="B360" s="13"/>
      <c r="F360" s="13"/>
      <c r="I360" s="20"/>
      <c r="J360" s="20"/>
    </row>
    <row r="361" spans="2:10" ht="15.75" customHeight="1" x14ac:dyDescent="0.25">
      <c r="B361" s="13"/>
      <c r="F361" s="13"/>
      <c r="I361" s="20"/>
      <c r="J361" s="20"/>
    </row>
    <row r="362" spans="2:10" ht="15.75" customHeight="1" x14ac:dyDescent="0.25">
      <c r="B362" s="13"/>
      <c r="F362" s="13"/>
      <c r="I362" s="20"/>
      <c r="J362" s="20"/>
    </row>
    <row r="363" spans="2:10" ht="15.75" customHeight="1" x14ac:dyDescent="0.25">
      <c r="B363" s="13"/>
      <c r="F363" s="13"/>
      <c r="I363" s="20"/>
      <c r="J363" s="20"/>
    </row>
    <row r="364" spans="2:10" ht="15.75" customHeight="1" x14ac:dyDescent="0.25">
      <c r="B364" s="13"/>
      <c r="F364" s="13"/>
      <c r="I364" s="20"/>
      <c r="J364" s="20"/>
    </row>
    <row r="365" spans="2:10" ht="15.75" customHeight="1" x14ac:dyDescent="0.25">
      <c r="B365" s="13"/>
      <c r="F365" s="13"/>
      <c r="I365" s="20"/>
      <c r="J365" s="20"/>
    </row>
    <row r="366" spans="2:10" ht="15.75" customHeight="1" x14ac:dyDescent="0.25">
      <c r="B366" s="13"/>
      <c r="F366" s="13"/>
      <c r="I366" s="20"/>
      <c r="J366" s="20"/>
    </row>
    <row r="367" spans="2:10" ht="15.75" customHeight="1" x14ac:dyDescent="0.25">
      <c r="B367" s="13"/>
      <c r="F367" s="13"/>
      <c r="I367" s="20"/>
      <c r="J367" s="20"/>
    </row>
    <row r="368" spans="2:10" ht="15.75" customHeight="1" x14ac:dyDescent="0.25">
      <c r="B368" s="13"/>
      <c r="F368" s="13"/>
      <c r="I368" s="20"/>
      <c r="J368" s="20"/>
    </row>
    <row r="369" spans="2:18" ht="15.75" customHeight="1" x14ac:dyDescent="0.25">
      <c r="B369" s="13"/>
      <c r="F369" s="13"/>
      <c r="I369" s="20"/>
      <c r="J369" s="20"/>
    </row>
    <row r="370" spans="2:18" ht="15.75" customHeight="1" x14ac:dyDescent="0.25">
      <c r="B370" s="13"/>
      <c r="F370" s="13"/>
      <c r="I370" s="10"/>
    </row>
    <row r="371" spans="2:18" ht="15.75" customHeight="1" x14ac:dyDescent="0.25">
      <c r="B371" s="13"/>
      <c r="F371" s="13"/>
      <c r="I371" s="10"/>
      <c r="R371" s="21"/>
    </row>
    <row r="372" spans="2:18" ht="15.75" customHeight="1" x14ac:dyDescent="0.25">
      <c r="B372" s="13"/>
      <c r="F372" s="13"/>
      <c r="I372" s="10"/>
      <c r="R372" s="21"/>
    </row>
    <row r="373" spans="2:18" ht="15.75" customHeight="1" x14ac:dyDescent="0.25">
      <c r="B373" s="13"/>
      <c r="F373" s="13"/>
      <c r="I373" s="10"/>
      <c r="R373" s="21"/>
    </row>
    <row r="374" spans="2:18" ht="15.75" customHeight="1" x14ac:dyDescent="0.25">
      <c r="B374" s="13"/>
      <c r="F374" s="13"/>
      <c r="I374" s="10"/>
      <c r="R374" s="21"/>
    </row>
    <row r="375" spans="2:18" ht="15.75" customHeight="1" x14ac:dyDescent="0.25">
      <c r="B375" s="13"/>
      <c r="F375" s="13"/>
      <c r="I375" s="10"/>
      <c r="R375" s="21"/>
    </row>
    <row r="376" spans="2:18" ht="15.75" customHeight="1" x14ac:dyDescent="0.25">
      <c r="B376" s="13"/>
      <c r="F376" s="13"/>
      <c r="I376" s="10"/>
      <c r="R376" s="21"/>
    </row>
    <row r="377" spans="2:18" ht="15.75" customHeight="1" x14ac:dyDescent="0.25">
      <c r="B377" s="13"/>
      <c r="F377" s="13"/>
      <c r="I377" s="10"/>
      <c r="R377" s="21"/>
    </row>
    <row r="378" spans="2:18" ht="15.75" customHeight="1" x14ac:dyDescent="0.25">
      <c r="B378" s="13"/>
      <c r="F378" s="13"/>
      <c r="I378" s="10"/>
      <c r="R378" s="21"/>
    </row>
    <row r="379" spans="2:18" ht="15.75" customHeight="1" x14ac:dyDescent="0.25">
      <c r="B379" s="13"/>
      <c r="F379" s="13"/>
      <c r="I379" s="10"/>
      <c r="R379" s="21"/>
    </row>
    <row r="380" spans="2:18" ht="15.75" customHeight="1" x14ac:dyDescent="0.25">
      <c r="B380" s="13"/>
      <c r="F380" s="13"/>
      <c r="I380" s="10"/>
      <c r="R380" s="21"/>
    </row>
    <row r="381" spans="2:18" ht="15.75" customHeight="1" x14ac:dyDescent="0.25">
      <c r="B381" s="13"/>
      <c r="F381" s="13"/>
      <c r="I381" s="10"/>
      <c r="R381" s="21"/>
    </row>
    <row r="382" spans="2:18" ht="15.75" customHeight="1" x14ac:dyDescent="0.25">
      <c r="B382" s="13"/>
      <c r="F382" s="13"/>
      <c r="I382" s="10"/>
      <c r="R382" s="21"/>
    </row>
    <row r="383" spans="2:18" ht="15.75" customHeight="1" x14ac:dyDescent="0.25">
      <c r="B383" s="13"/>
      <c r="F383" s="13"/>
      <c r="I383" s="10"/>
      <c r="R383" s="21"/>
    </row>
    <row r="384" spans="2:18" ht="15.75" customHeight="1" x14ac:dyDescent="0.25">
      <c r="B384" s="13"/>
      <c r="F384" s="13"/>
      <c r="I384" s="10"/>
      <c r="R384" s="21"/>
    </row>
    <row r="385" spans="2:18" ht="15.75" customHeight="1" x14ac:dyDescent="0.25">
      <c r="B385" s="13"/>
      <c r="F385" s="13"/>
      <c r="I385" s="10"/>
      <c r="R385" s="21"/>
    </row>
    <row r="386" spans="2:18" ht="15.75" customHeight="1" x14ac:dyDescent="0.25">
      <c r="B386" s="13"/>
      <c r="F386" s="13"/>
      <c r="I386" s="10"/>
      <c r="R386" s="21"/>
    </row>
    <row r="387" spans="2:18" ht="15.75" customHeight="1" x14ac:dyDescent="0.25">
      <c r="B387" s="13"/>
      <c r="F387" s="13"/>
      <c r="I387" s="10"/>
      <c r="R387" s="21"/>
    </row>
    <row r="388" spans="2:18" ht="15.75" customHeight="1" x14ac:dyDescent="0.25">
      <c r="B388" s="13"/>
      <c r="F388" s="13"/>
      <c r="I388" s="20"/>
      <c r="J388" s="20"/>
      <c r="R388" s="21"/>
    </row>
    <row r="389" spans="2:18" ht="15.75" customHeight="1" x14ac:dyDescent="0.25">
      <c r="B389" s="13"/>
      <c r="F389" s="13"/>
      <c r="I389" s="20"/>
      <c r="J389" s="20"/>
      <c r="R389" s="21"/>
    </row>
    <row r="390" spans="2:18" ht="15.75" customHeight="1" x14ac:dyDescent="0.25">
      <c r="B390" s="13"/>
      <c r="F390" s="13"/>
      <c r="I390" s="20"/>
      <c r="J390" s="20"/>
      <c r="R390" s="21"/>
    </row>
    <row r="391" spans="2:18" ht="15.75" customHeight="1" x14ac:dyDescent="0.25">
      <c r="B391" s="13"/>
      <c r="F391" s="13"/>
      <c r="I391" s="20"/>
      <c r="J391" s="20"/>
      <c r="R391" s="21"/>
    </row>
    <row r="392" spans="2:18" ht="15.75" customHeight="1" x14ac:dyDescent="0.25">
      <c r="B392" s="13"/>
      <c r="F392" s="13"/>
      <c r="I392" s="20"/>
      <c r="J392" s="20"/>
      <c r="R392" s="21"/>
    </row>
    <row r="393" spans="2:18" ht="15.75" customHeight="1" x14ac:dyDescent="0.25">
      <c r="B393" s="13"/>
      <c r="F393" s="13"/>
      <c r="I393" s="20"/>
      <c r="J393" s="20"/>
      <c r="R393" s="21"/>
    </row>
    <row r="394" spans="2:18" ht="15.75" customHeight="1" x14ac:dyDescent="0.25">
      <c r="B394" s="13"/>
      <c r="F394" s="13"/>
      <c r="I394" s="20"/>
      <c r="J394" s="20"/>
      <c r="R394" s="21"/>
    </row>
    <row r="395" spans="2:18" ht="15.75" customHeight="1" x14ac:dyDescent="0.25">
      <c r="B395" s="13"/>
      <c r="F395" s="13"/>
      <c r="I395" s="20"/>
      <c r="J395" s="20"/>
      <c r="R395" s="21"/>
    </row>
    <row r="396" spans="2:18" ht="15.75" customHeight="1" x14ac:dyDescent="0.25">
      <c r="B396" s="13"/>
      <c r="F396" s="13"/>
      <c r="I396" s="20"/>
      <c r="J396" s="20"/>
      <c r="R396" s="21"/>
    </row>
    <row r="397" spans="2:18" ht="15.75" customHeight="1" x14ac:dyDescent="0.25">
      <c r="B397" s="13"/>
      <c r="F397" s="13"/>
      <c r="I397" s="20"/>
      <c r="J397" s="20"/>
      <c r="R397" s="21"/>
    </row>
    <row r="398" spans="2:18" ht="15.75" customHeight="1" x14ac:dyDescent="0.25">
      <c r="B398" s="13"/>
      <c r="F398" s="13"/>
      <c r="I398" s="20"/>
      <c r="J398" s="20"/>
      <c r="R398" s="21"/>
    </row>
    <row r="399" spans="2:18" ht="15.75" customHeight="1" x14ac:dyDescent="0.25">
      <c r="B399" s="13"/>
      <c r="F399" s="13"/>
      <c r="I399" s="20"/>
      <c r="J399" s="20"/>
      <c r="R399" s="21"/>
    </row>
    <row r="400" spans="2:18" ht="15.75" customHeight="1" x14ac:dyDescent="0.25">
      <c r="B400" s="13"/>
      <c r="F400" s="13"/>
      <c r="I400" s="20"/>
      <c r="J400" s="20"/>
      <c r="R400" s="21"/>
    </row>
    <row r="401" spans="2:18" ht="15.75" customHeight="1" x14ac:dyDescent="0.25">
      <c r="B401" s="13"/>
      <c r="F401" s="13"/>
      <c r="I401" s="20"/>
      <c r="J401" s="20"/>
      <c r="R401" s="21"/>
    </row>
    <row r="402" spans="2:18" ht="15.75" customHeight="1" x14ac:dyDescent="0.25">
      <c r="B402" s="13"/>
      <c r="F402" s="13"/>
      <c r="I402" s="20"/>
      <c r="J402" s="20"/>
      <c r="R402" s="21"/>
    </row>
    <row r="403" spans="2:18" ht="15.75" customHeight="1" x14ac:dyDescent="0.25">
      <c r="B403" s="13"/>
      <c r="F403" s="13"/>
      <c r="I403" s="20"/>
      <c r="J403" s="20"/>
      <c r="R403" s="21"/>
    </row>
    <row r="404" spans="2:18" ht="15.75" customHeight="1" x14ac:dyDescent="0.25">
      <c r="B404" s="13"/>
      <c r="F404" s="13"/>
      <c r="I404" s="20"/>
      <c r="J404" s="20"/>
      <c r="R404" s="21"/>
    </row>
    <row r="405" spans="2:18" ht="15.75" customHeight="1" x14ac:dyDescent="0.25">
      <c r="B405" s="13"/>
      <c r="F405" s="13"/>
      <c r="I405" s="20"/>
      <c r="J405" s="20"/>
      <c r="R405" s="21"/>
    </row>
    <row r="406" spans="2:18" ht="15.75" customHeight="1" x14ac:dyDescent="0.25">
      <c r="B406" s="13"/>
      <c r="F406" s="13"/>
      <c r="I406" s="10"/>
      <c r="R406" s="21"/>
    </row>
    <row r="407" spans="2:18" ht="15.75" customHeight="1" x14ac:dyDescent="0.25">
      <c r="B407" s="13"/>
      <c r="F407" s="13"/>
      <c r="I407" s="10"/>
      <c r="R407" s="21"/>
    </row>
    <row r="408" spans="2:18" ht="15.75" customHeight="1" x14ac:dyDescent="0.25">
      <c r="B408" s="13"/>
      <c r="F408" s="13"/>
      <c r="I408" s="10"/>
      <c r="R408" s="21"/>
    </row>
    <row r="409" spans="2:18" ht="15.75" customHeight="1" x14ac:dyDescent="0.25">
      <c r="B409" s="13"/>
      <c r="F409" s="13"/>
      <c r="I409" s="10"/>
      <c r="R409" s="21"/>
    </row>
    <row r="410" spans="2:18" ht="15.75" customHeight="1" x14ac:dyDescent="0.25">
      <c r="B410" s="13"/>
      <c r="F410" s="13"/>
      <c r="I410" s="10"/>
      <c r="R410" s="21"/>
    </row>
    <row r="411" spans="2:18" ht="15.75" customHeight="1" x14ac:dyDescent="0.25">
      <c r="B411" s="13"/>
      <c r="F411" s="13"/>
      <c r="I411" s="10"/>
      <c r="R411" s="21"/>
    </row>
    <row r="412" spans="2:18" ht="15.75" customHeight="1" x14ac:dyDescent="0.25">
      <c r="B412" s="13"/>
      <c r="F412" s="13"/>
      <c r="I412" s="10"/>
      <c r="R412" s="21"/>
    </row>
    <row r="413" spans="2:18" ht="15.75" customHeight="1" x14ac:dyDescent="0.25">
      <c r="B413" s="13"/>
      <c r="F413" s="13"/>
      <c r="I413" s="10"/>
      <c r="R413" s="21"/>
    </row>
    <row r="414" spans="2:18" ht="15.75" customHeight="1" x14ac:dyDescent="0.25">
      <c r="B414" s="13"/>
      <c r="F414" s="13"/>
      <c r="I414" s="10"/>
      <c r="R414" s="21"/>
    </row>
    <row r="415" spans="2:18" ht="15.75" customHeight="1" x14ac:dyDescent="0.25">
      <c r="B415" s="13"/>
      <c r="F415" s="13"/>
      <c r="I415" s="10"/>
      <c r="R415" s="21"/>
    </row>
    <row r="416" spans="2:18" ht="15.75" customHeight="1" x14ac:dyDescent="0.25">
      <c r="B416" s="13"/>
      <c r="F416" s="13"/>
      <c r="I416" s="10"/>
      <c r="R416" s="21"/>
    </row>
    <row r="417" spans="2:18" ht="15.75" customHeight="1" x14ac:dyDescent="0.25">
      <c r="B417" s="13"/>
      <c r="F417" s="13"/>
      <c r="I417" s="10"/>
      <c r="R417" s="21"/>
    </row>
    <row r="418" spans="2:18" ht="15.75" customHeight="1" x14ac:dyDescent="0.25">
      <c r="B418" s="13"/>
      <c r="F418" s="13"/>
      <c r="I418" s="10"/>
      <c r="R418" s="21"/>
    </row>
    <row r="419" spans="2:18" ht="15.75" customHeight="1" x14ac:dyDescent="0.25">
      <c r="B419" s="13"/>
      <c r="F419" s="13"/>
      <c r="I419" s="10"/>
      <c r="R419" s="21"/>
    </row>
    <row r="420" spans="2:18" ht="15.75" customHeight="1" x14ac:dyDescent="0.25">
      <c r="B420" s="13"/>
      <c r="F420" s="13"/>
      <c r="I420" s="10"/>
      <c r="R420" s="21"/>
    </row>
    <row r="421" spans="2:18" ht="15.75" customHeight="1" x14ac:dyDescent="0.25">
      <c r="B421" s="13"/>
      <c r="F421" s="13"/>
      <c r="I421" s="10"/>
      <c r="R421" s="21"/>
    </row>
    <row r="422" spans="2:18" ht="15.75" customHeight="1" x14ac:dyDescent="0.25">
      <c r="B422" s="13"/>
      <c r="F422" s="13"/>
      <c r="I422" s="10"/>
      <c r="R422" s="21"/>
    </row>
    <row r="423" spans="2:18" ht="15.75" customHeight="1" x14ac:dyDescent="0.25">
      <c r="B423" s="13"/>
      <c r="F423" s="13"/>
      <c r="I423" s="10"/>
      <c r="R423" s="21"/>
    </row>
    <row r="424" spans="2:18" ht="15.75" customHeight="1" x14ac:dyDescent="0.25">
      <c r="B424" s="13"/>
      <c r="F424" s="13"/>
      <c r="I424" s="20"/>
      <c r="J424" s="20"/>
      <c r="R424" s="21"/>
    </row>
    <row r="425" spans="2:18" ht="15.75" customHeight="1" x14ac:dyDescent="0.25">
      <c r="B425" s="13"/>
      <c r="F425" s="13"/>
      <c r="I425" s="20"/>
      <c r="J425" s="20"/>
      <c r="R425" s="21"/>
    </row>
    <row r="426" spans="2:18" ht="15.75" customHeight="1" x14ac:dyDescent="0.25">
      <c r="B426" s="13"/>
      <c r="F426" s="13"/>
      <c r="I426" s="20"/>
      <c r="J426" s="20"/>
      <c r="R426" s="21"/>
    </row>
    <row r="427" spans="2:18" ht="15.75" customHeight="1" x14ac:dyDescent="0.25">
      <c r="B427" s="13"/>
      <c r="F427" s="13"/>
      <c r="I427" s="20"/>
      <c r="J427" s="20"/>
      <c r="R427" s="21"/>
    </row>
    <row r="428" spans="2:18" ht="15.75" customHeight="1" x14ac:dyDescent="0.25">
      <c r="B428" s="13"/>
      <c r="F428" s="13"/>
      <c r="I428" s="20"/>
      <c r="J428" s="20"/>
      <c r="R428" s="21"/>
    </row>
    <row r="429" spans="2:18" ht="15.75" customHeight="1" x14ac:dyDescent="0.25">
      <c r="B429" s="13"/>
      <c r="F429" s="13"/>
      <c r="I429" s="20"/>
      <c r="J429" s="20"/>
      <c r="R429" s="21"/>
    </row>
    <row r="430" spans="2:18" ht="15.75" customHeight="1" x14ac:dyDescent="0.25">
      <c r="B430" s="13"/>
      <c r="F430" s="13"/>
      <c r="I430" s="20"/>
      <c r="J430" s="20"/>
      <c r="R430" s="21"/>
    </row>
    <row r="431" spans="2:18" ht="15.75" customHeight="1" x14ac:dyDescent="0.25">
      <c r="B431" s="13"/>
      <c r="F431" s="13"/>
      <c r="I431" s="20"/>
      <c r="J431" s="20"/>
      <c r="R431" s="21"/>
    </row>
    <row r="432" spans="2:18" ht="15.75" customHeight="1" x14ac:dyDescent="0.25">
      <c r="B432" s="13"/>
      <c r="F432" s="13"/>
      <c r="I432" s="20"/>
      <c r="J432" s="20"/>
      <c r="R432" s="21"/>
    </row>
    <row r="433" spans="1:18" ht="15.75" customHeight="1" x14ac:dyDescent="0.25">
      <c r="B433" s="13"/>
      <c r="F433" s="13"/>
      <c r="I433" s="20"/>
      <c r="J433" s="20"/>
      <c r="R433" s="21"/>
    </row>
    <row r="434" spans="1:18" ht="15.75" customHeight="1" x14ac:dyDescent="0.25">
      <c r="B434" s="13"/>
      <c r="F434" s="13"/>
      <c r="I434" s="20"/>
      <c r="J434" s="20"/>
      <c r="R434" s="21"/>
    </row>
    <row r="435" spans="1:18" ht="15.75" customHeight="1" x14ac:dyDescent="0.25">
      <c r="B435" s="13"/>
      <c r="F435" s="13"/>
      <c r="I435" s="20"/>
      <c r="J435" s="20"/>
      <c r="R435" s="21"/>
    </row>
    <row r="436" spans="1:18" ht="15.75" customHeight="1" x14ac:dyDescent="0.25">
      <c r="B436" s="13"/>
      <c r="F436" s="13"/>
      <c r="I436" s="20"/>
      <c r="J436" s="20"/>
      <c r="R436" s="21"/>
    </row>
    <row r="437" spans="1:18" ht="15.75" customHeight="1" x14ac:dyDescent="0.25">
      <c r="B437" s="13"/>
      <c r="F437" s="13"/>
      <c r="I437" s="20"/>
      <c r="J437" s="20"/>
      <c r="R437" s="21"/>
    </row>
    <row r="438" spans="1:18" ht="15.75" customHeight="1" x14ac:dyDescent="0.25">
      <c r="B438" s="13"/>
      <c r="F438" s="13"/>
      <c r="I438" s="20"/>
      <c r="J438" s="20"/>
      <c r="R438" s="21"/>
    </row>
    <row r="439" spans="1:18" ht="15.75" customHeight="1" x14ac:dyDescent="0.25">
      <c r="B439" s="13"/>
      <c r="F439" s="13"/>
      <c r="I439" s="20"/>
      <c r="J439" s="20"/>
      <c r="R439" s="21"/>
    </row>
    <row r="440" spans="1:18" ht="15.75" customHeight="1" x14ac:dyDescent="0.25">
      <c r="B440" s="13"/>
      <c r="F440" s="13"/>
      <c r="I440" s="20"/>
      <c r="J440" s="20"/>
      <c r="R440" s="21"/>
    </row>
    <row r="441" spans="1:18" ht="15.75" customHeight="1" x14ac:dyDescent="0.25">
      <c r="A441" s="11" t="s">
        <v>114</v>
      </c>
      <c r="B441" s="13"/>
      <c r="F441" s="13"/>
      <c r="I441" s="20"/>
      <c r="J441" s="20"/>
      <c r="R441" s="21"/>
    </row>
    <row r="442" spans="1:18" ht="15.75" customHeight="1" x14ac:dyDescent="0.25">
      <c r="B442" s="13"/>
      <c r="F442" s="13"/>
      <c r="R442" s="21"/>
    </row>
    <row r="443" spans="1:18" ht="15.75" customHeight="1" x14ac:dyDescent="0.25">
      <c r="B443" s="13"/>
      <c r="F443" s="13"/>
      <c r="I443" s="10"/>
    </row>
    <row r="444" spans="1:18" ht="15.75" customHeight="1" x14ac:dyDescent="0.25">
      <c r="B444" s="13"/>
      <c r="F444" s="13"/>
      <c r="I444" s="10"/>
    </row>
    <row r="445" spans="1:18" ht="15.75" customHeight="1" x14ac:dyDescent="0.25">
      <c r="B445" s="13"/>
      <c r="F445" s="13"/>
      <c r="I445" s="10"/>
    </row>
    <row r="446" spans="1:18" ht="15.75" customHeight="1" x14ac:dyDescent="0.25">
      <c r="B446" s="13"/>
      <c r="F446" s="13"/>
      <c r="I446" s="10"/>
    </row>
    <row r="447" spans="1:18" ht="15.75" customHeight="1" x14ac:dyDescent="0.25">
      <c r="B447" s="13"/>
      <c r="F447" s="13"/>
      <c r="I447" s="10"/>
    </row>
    <row r="448" spans="1:18" ht="15.75" customHeight="1" x14ac:dyDescent="0.25">
      <c r="B448" s="13"/>
      <c r="F448" s="13"/>
      <c r="I448" s="10"/>
    </row>
    <row r="449" spans="2:10" ht="15.75" customHeight="1" x14ac:dyDescent="0.25">
      <c r="B449" s="13"/>
      <c r="F449" s="13"/>
      <c r="I449" s="20"/>
      <c r="J449" s="20"/>
    </row>
    <row r="450" spans="2:10" ht="15.75" customHeight="1" x14ac:dyDescent="0.25">
      <c r="B450" s="13"/>
      <c r="F450" s="13"/>
      <c r="I450" s="10"/>
      <c r="J450" s="10"/>
    </row>
    <row r="451" spans="2:10" ht="15.75" customHeight="1" x14ac:dyDescent="0.25">
      <c r="B451" s="13"/>
      <c r="F451" s="13"/>
      <c r="I451" s="20"/>
      <c r="J451" s="20"/>
    </row>
    <row r="452" spans="2:10" ht="15.75" customHeight="1" x14ac:dyDescent="0.25">
      <c r="B452" s="13"/>
      <c r="F452" s="13"/>
      <c r="I452" s="10"/>
      <c r="J452" s="10"/>
    </row>
    <row r="453" spans="2:10" ht="15.75" customHeight="1" x14ac:dyDescent="0.25">
      <c r="B453" s="13"/>
      <c r="F453" s="13"/>
      <c r="I453" s="20"/>
      <c r="J453" s="20"/>
    </row>
    <row r="454" spans="2:10" ht="15.75" customHeight="1" x14ac:dyDescent="0.25">
      <c r="B454" s="13"/>
      <c r="F454" s="13"/>
      <c r="I454" s="10"/>
      <c r="J454" s="10"/>
    </row>
    <row r="455" spans="2:10" ht="15.75" customHeight="1" x14ac:dyDescent="0.25">
      <c r="B455" s="13"/>
      <c r="F455" s="13"/>
      <c r="I455" s="10"/>
      <c r="J455" s="20"/>
    </row>
    <row r="456" spans="2:10" ht="15.75" customHeight="1" x14ac:dyDescent="0.25">
      <c r="B456" s="13"/>
      <c r="F456" s="13"/>
      <c r="I456" s="10"/>
      <c r="J456" s="20"/>
    </row>
    <row r="457" spans="2:10" ht="15.75" customHeight="1" x14ac:dyDescent="0.25">
      <c r="B457" s="13"/>
      <c r="F457" s="13"/>
      <c r="I457" s="10"/>
      <c r="J457" s="20"/>
    </row>
    <row r="458" spans="2:10" ht="15.75" customHeight="1" x14ac:dyDescent="0.25">
      <c r="B458" s="13"/>
      <c r="F458" s="13"/>
      <c r="I458" s="10"/>
      <c r="J458" s="20"/>
    </row>
    <row r="459" spans="2:10" ht="15.75" customHeight="1" x14ac:dyDescent="0.25">
      <c r="B459" s="13"/>
      <c r="F459" s="13"/>
      <c r="I459" s="10"/>
      <c r="J459" s="20"/>
    </row>
    <row r="460" spans="2:10" ht="15.75" customHeight="1" x14ac:dyDescent="0.25">
      <c r="B460" s="13"/>
      <c r="F460" s="13"/>
      <c r="I460" s="10"/>
      <c r="J460" s="20"/>
    </row>
    <row r="461" spans="2:10" ht="15.75" customHeight="1" x14ac:dyDescent="0.25">
      <c r="B461" s="13"/>
      <c r="F461" s="13"/>
      <c r="I461" s="20"/>
      <c r="J461" s="20"/>
    </row>
    <row r="462" spans="2:10" ht="15.75" customHeight="1" x14ac:dyDescent="0.25">
      <c r="B462" s="13"/>
      <c r="F462" s="13"/>
      <c r="I462" s="10"/>
      <c r="J462" s="10"/>
    </row>
    <row r="463" spans="2:10" ht="15.75" customHeight="1" x14ac:dyDescent="0.25">
      <c r="B463" s="13"/>
      <c r="F463" s="13"/>
      <c r="I463" s="20"/>
      <c r="J463" s="20"/>
    </row>
    <row r="464" spans="2:10" ht="15.75" customHeight="1" x14ac:dyDescent="0.25">
      <c r="B464" s="13"/>
      <c r="F464" s="13"/>
      <c r="I464" s="10"/>
      <c r="J464" s="10"/>
    </row>
    <row r="465" spans="1:10" ht="15.75" customHeight="1" x14ac:dyDescent="0.25">
      <c r="B465" s="13"/>
      <c r="F465" s="13"/>
      <c r="I465" s="20"/>
      <c r="J465" s="20"/>
    </row>
    <row r="466" spans="1:10" ht="15.75" customHeight="1" x14ac:dyDescent="0.25">
      <c r="B466" s="13"/>
      <c r="F466" s="13"/>
      <c r="I466" s="10"/>
      <c r="J466" s="10"/>
    </row>
    <row r="467" spans="1:10" ht="15.75" customHeight="1" x14ac:dyDescent="0.25">
      <c r="B467" s="13"/>
      <c r="F467" s="13"/>
      <c r="I467" s="10"/>
    </row>
    <row r="468" spans="1:10" ht="15.75" customHeight="1" x14ac:dyDescent="0.25">
      <c r="B468" s="13"/>
      <c r="F468" s="13"/>
      <c r="I468" s="10"/>
    </row>
    <row r="469" spans="1:10" ht="15.75" customHeight="1" x14ac:dyDescent="0.25">
      <c r="B469" s="13"/>
      <c r="F469" s="13"/>
      <c r="I469" s="10"/>
    </row>
    <row r="470" spans="1:10" ht="15.75" customHeight="1" x14ac:dyDescent="0.25">
      <c r="B470" s="13"/>
      <c r="F470" s="13"/>
      <c r="I470" s="10"/>
    </row>
    <row r="471" spans="1:10" ht="15.75" customHeight="1" x14ac:dyDescent="0.25">
      <c r="B471" s="13"/>
      <c r="F471" s="13"/>
      <c r="I471" s="10"/>
    </row>
    <row r="472" spans="1:10" ht="15.75" customHeight="1" x14ac:dyDescent="0.25">
      <c r="B472" s="13"/>
      <c r="F472" s="13"/>
      <c r="I472" s="10"/>
    </row>
    <row r="473" spans="1:10" ht="15.75" customHeight="1" x14ac:dyDescent="0.25">
      <c r="B473" s="13"/>
      <c r="F473" s="13"/>
      <c r="I473" s="20"/>
      <c r="J473" s="20"/>
    </row>
    <row r="474" spans="1:10" ht="15.75" customHeight="1" x14ac:dyDescent="0.25">
      <c r="B474" s="13"/>
      <c r="F474" s="13"/>
      <c r="I474" s="10"/>
      <c r="J474" s="10"/>
    </row>
    <row r="475" spans="1:10" ht="15.75" customHeight="1" x14ac:dyDescent="0.25">
      <c r="B475" s="13"/>
      <c r="F475" s="13"/>
      <c r="I475" s="20"/>
      <c r="J475" s="20"/>
    </row>
    <row r="476" spans="1:10" ht="15.75" customHeight="1" x14ac:dyDescent="0.25">
      <c r="B476" s="13"/>
      <c r="F476" s="13"/>
      <c r="I476" s="10"/>
      <c r="J476" s="10"/>
    </row>
    <row r="477" spans="1:10" ht="15.75" customHeight="1" x14ac:dyDescent="0.25">
      <c r="A477" s="11" t="s">
        <v>115</v>
      </c>
      <c r="B477" s="13"/>
      <c r="F477" s="13"/>
      <c r="I477" s="20"/>
      <c r="J477" s="20"/>
    </row>
    <row r="478" spans="1:10" ht="15.75" customHeight="1" x14ac:dyDescent="0.25">
      <c r="B478" s="13"/>
      <c r="F478" s="13"/>
      <c r="I478" s="10"/>
      <c r="J478" s="10"/>
    </row>
    <row r="479" spans="1:10" ht="15.75" customHeight="1" x14ac:dyDescent="0.25">
      <c r="B479" s="13"/>
      <c r="F479" s="13"/>
      <c r="I479" s="10"/>
      <c r="J479" s="20"/>
    </row>
    <row r="480" spans="1:10" ht="15.75" customHeight="1" x14ac:dyDescent="0.25">
      <c r="B480" s="13"/>
      <c r="F480" s="13"/>
      <c r="I480" s="10"/>
      <c r="J480" s="20"/>
    </row>
    <row r="481" spans="2:10" ht="15.75" customHeight="1" x14ac:dyDescent="0.25">
      <c r="B481" s="13"/>
      <c r="F481" s="13"/>
      <c r="I481" s="10"/>
      <c r="J481" s="20"/>
    </row>
    <row r="482" spans="2:10" ht="15.75" customHeight="1" x14ac:dyDescent="0.25">
      <c r="B482" s="13"/>
      <c r="F482" s="13"/>
      <c r="I482" s="10"/>
      <c r="J482" s="20"/>
    </row>
    <row r="483" spans="2:10" ht="15.75" customHeight="1" x14ac:dyDescent="0.25">
      <c r="B483" s="13"/>
      <c r="F483" s="13"/>
      <c r="I483" s="10"/>
      <c r="J483" s="20"/>
    </row>
    <row r="484" spans="2:10" ht="15.75" customHeight="1" x14ac:dyDescent="0.25">
      <c r="B484" s="13"/>
      <c r="F484" s="13"/>
      <c r="I484" s="10"/>
      <c r="J484" s="20"/>
    </row>
    <row r="485" spans="2:10" ht="15.75" customHeight="1" x14ac:dyDescent="0.25">
      <c r="B485" s="13"/>
      <c r="F485" s="13"/>
      <c r="I485" s="20"/>
      <c r="J485" s="20"/>
    </row>
    <row r="486" spans="2:10" ht="15.75" customHeight="1" x14ac:dyDescent="0.25">
      <c r="B486" s="13"/>
      <c r="F486" s="13"/>
      <c r="I486" s="10"/>
      <c r="J486" s="10"/>
    </row>
    <row r="487" spans="2:10" ht="15.75" customHeight="1" x14ac:dyDescent="0.25">
      <c r="B487" s="13"/>
      <c r="F487" s="13"/>
      <c r="I487" s="20"/>
      <c r="J487" s="20"/>
    </row>
    <row r="488" spans="2:10" ht="15.75" customHeight="1" x14ac:dyDescent="0.25">
      <c r="B488" s="13"/>
      <c r="F488" s="13"/>
      <c r="I488" s="10"/>
      <c r="J488" s="10"/>
    </row>
    <row r="489" spans="2:10" ht="15.75" customHeight="1" x14ac:dyDescent="0.25">
      <c r="B489" s="13"/>
      <c r="F489" s="13"/>
      <c r="I489" s="20"/>
      <c r="J489" s="20"/>
    </row>
    <row r="490" spans="2:10" ht="15.75" customHeight="1" x14ac:dyDescent="0.25">
      <c r="B490" s="13"/>
      <c r="F490" s="13"/>
      <c r="I490" s="10"/>
      <c r="J490" s="10"/>
    </row>
    <row r="491" spans="2:10" ht="15.75" customHeight="1" x14ac:dyDescent="0.25">
      <c r="B491" s="13"/>
      <c r="F491" s="13"/>
      <c r="I491" s="10"/>
    </row>
    <row r="492" spans="2:10" ht="15.75" customHeight="1" x14ac:dyDescent="0.25">
      <c r="B492" s="13"/>
      <c r="F492" s="13"/>
      <c r="I492" s="10"/>
    </row>
    <row r="493" spans="2:10" ht="15.75" customHeight="1" x14ac:dyDescent="0.25">
      <c r="B493" s="13"/>
      <c r="F493" s="13"/>
      <c r="I493" s="10"/>
    </row>
    <row r="494" spans="2:10" ht="15.75" customHeight="1" x14ac:dyDescent="0.25">
      <c r="B494" s="13"/>
      <c r="F494" s="13"/>
      <c r="I494" s="10"/>
    </row>
    <row r="495" spans="2:10" ht="15.75" customHeight="1" x14ac:dyDescent="0.25">
      <c r="B495" s="13"/>
      <c r="F495" s="13"/>
      <c r="I495" s="10"/>
    </row>
    <row r="496" spans="2:10" ht="15.75" customHeight="1" x14ac:dyDescent="0.25">
      <c r="B496" s="13"/>
      <c r="F496" s="13"/>
      <c r="I496" s="10"/>
    </row>
    <row r="497" spans="2:10" ht="15.75" customHeight="1" x14ac:dyDescent="0.25">
      <c r="B497" s="13"/>
      <c r="F497" s="13"/>
      <c r="I497" s="20"/>
      <c r="J497" s="20"/>
    </row>
    <row r="498" spans="2:10" ht="15.75" customHeight="1" x14ac:dyDescent="0.25">
      <c r="B498" s="13"/>
      <c r="F498" s="13"/>
      <c r="I498" s="10"/>
      <c r="J498" s="10"/>
    </row>
    <row r="499" spans="2:10" ht="15.75" customHeight="1" x14ac:dyDescent="0.25">
      <c r="B499" s="13"/>
      <c r="F499" s="13"/>
      <c r="I499" s="20"/>
      <c r="J499" s="20"/>
    </row>
    <row r="500" spans="2:10" ht="15.75" customHeight="1" x14ac:dyDescent="0.25">
      <c r="B500" s="13"/>
      <c r="F500" s="13"/>
      <c r="I500" s="10"/>
      <c r="J500" s="10"/>
    </row>
    <row r="501" spans="2:10" ht="15.75" customHeight="1" x14ac:dyDescent="0.25">
      <c r="B501" s="13"/>
      <c r="F501" s="13"/>
      <c r="I501" s="20"/>
      <c r="J501" s="20"/>
    </row>
    <row r="502" spans="2:10" ht="15.75" customHeight="1" x14ac:dyDescent="0.25">
      <c r="B502" s="13"/>
      <c r="F502" s="13"/>
      <c r="I502" s="10"/>
      <c r="J502" s="10"/>
    </row>
    <row r="503" spans="2:10" ht="15.75" customHeight="1" x14ac:dyDescent="0.25">
      <c r="B503" s="13"/>
      <c r="F503" s="13"/>
      <c r="I503" s="10"/>
      <c r="J503" s="20"/>
    </row>
    <row r="504" spans="2:10" ht="15.75" customHeight="1" x14ac:dyDescent="0.25">
      <c r="B504" s="13"/>
      <c r="F504" s="13"/>
      <c r="I504" s="10"/>
      <c r="J504" s="20"/>
    </row>
    <row r="505" spans="2:10" ht="15.75" customHeight="1" x14ac:dyDescent="0.25">
      <c r="B505" s="13"/>
      <c r="F505" s="13"/>
      <c r="I505" s="10"/>
      <c r="J505" s="20"/>
    </row>
    <row r="506" spans="2:10" ht="15.75" customHeight="1" x14ac:dyDescent="0.25">
      <c r="B506" s="13"/>
      <c r="F506" s="13"/>
      <c r="I506" s="10"/>
      <c r="J506" s="20"/>
    </row>
    <row r="507" spans="2:10" ht="15.75" customHeight="1" x14ac:dyDescent="0.25">
      <c r="B507" s="13"/>
      <c r="F507" s="13"/>
      <c r="I507" s="10"/>
      <c r="J507" s="20"/>
    </row>
    <row r="508" spans="2:10" ht="15.75" customHeight="1" x14ac:dyDescent="0.25">
      <c r="B508" s="13"/>
      <c r="F508" s="13"/>
      <c r="I508" s="10"/>
      <c r="J508" s="20"/>
    </row>
    <row r="509" spans="2:10" ht="15.75" customHeight="1" x14ac:dyDescent="0.25">
      <c r="B509" s="13"/>
      <c r="F509" s="13"/>
      <c r="I509" s="20"/>
      <c r="J509" s="20"/>
    </row>
    <row r="510" spans="2:10" ht="15.75" customHeight="1" x14ac:dyDescent="0.25">
      <c r="B510" s="13"/>
      <c r="F510" s="13"/>
      <c r="I510" s="10"/>
      <c r="J510" s="10"/>
    </row>
    <row r="511" spans="2:10" ht="15.75" customHeight="1" x14ac:dyDescent="0.25">
      <c r="B511" s="13"/>
      <c r="F511" s="13"/>
      <c r="I511" s="20"/>
      <c r="J511" s="20"/>
    </row>
    <row r="512" spans="2:10" ht="15.75" customHeight="1" x14ac:dyDescent="0.25">
      <c r="B512" s="13"/>
      <c r="F512" s="13"/>
      <c r="I512" s="10"/>
      <c r="J512" s="10"/>
    </row>
    <row r="513" spans="1:10" ht="15.75" customHeight="1" x14ac:dyDescent="0.25">
      <c r="A513" s="11" t="s">
        <v>116</v>
      </c>
      <c r="B513" s="13"/>
      <c r="F513" s="13"/>
      <c r="I513" s="20"/>
      <c r="J513" s="20"/>
    </row>
    <row r="514" spans="1:10" ht="15.75" customHeight="1" x14ac:dyDescent="0.25">
      <c r="B514" s="13"/>
      <c r="F514" s="13"/>
      <c r="I514" s="10"/>
      <c r="J514" s="10"/>
    </row>
    <row r="515" spans="1:10" ht="15.75" customHeight="1" x14ac:dyDescent="0.25">
      <c r="B515" s="13"/>
      <c r="F515" s="13"/>
      <c r="I515" s="10"/>
    </row>
    <row r="516" spans="1:10" ht="15.75" customHeight="1" x14ac:dyDescent="0.25">
      <c r="B516" s="13"/>
      <c r="F516" s="13"/>
      <c r="I516" s="10"/>
    </row>
    <row r="517" spans="1:10" ht="15.75" customHeight="1" x14ac:dyDescent="0.25">
      <c r="B517" s="13"/>
      <c r="F517" s="13"/>
      <c r="I517" s="10"/>
    </row>
    <row r="518" spans="1:10" ht="15.75" customHeight="1" x14ac:dyDescent="0.25">
      <c r="B518" s="13"/>
      <c r="F518" s="13"/>
      <c r="I518" s="10"/>
    </row>
    <row r="519" spans="1:10" ht="15.75" customHeight="1" x14ac:dyDescent="0.25">
      <c r="B519" s="13"/>
      <c r="F519" s="13"/>
      <c r="I519" s="10"/>
    </row>
    <row r="520" spans="1:10" ht="15.75" customHeight="1" x14ac:dyDescent="0.25">
      <c r="B520" s="13"/>
      <c r="F520" s="13"/>
      <c r="I520" s="10"/>
    </row>
    <row r="521" spans="1:10" ht="15.75" customHeight="1" x14ac:dyDescent="0.25">
      <c r="B521" s="13"/>
      <c r="F521" s="13"/>
      <c r="I521" s="20"/>
      <c r="J521" s="20"/>
    </row>
    <row r="522" spans="1:10" ht="15.75" customHeight="1" x14ac:dyDescent="0.25">
      <c r="B522" s="13"/>
      <c r="F522" s="13"/>
      <c r="I522" s="10"/>
      <c r="J522" s="10"/>
    </row>
    <row r="523" spans="1:10" ht="15.75" customHeight="1" x14ac:dyDescent="0.25">
      <c r="B523" s="13"/>
      <c r="F523" s="13"/>
      <c r="I523" s="20"/>
      <c r="J523" s="20"/>
    </row>
    <row r="524" spans="1:10" ht="15.75" customHeight="1" x14ac:dyDescent="0.25">
      <c r="B524" s="13"/>
      <c r="F524" s="13"/>
      <c r="I524" s="10"/>
      <c r="J524" s="10"/>
    </row>
    <row r="525" spans="1:10" ht="15.75" customHeight="1" x14ac:dyDescent="0.25">
      <c r="B525" s="13"/>
      <c r="F525" s="13"/>
      <c r="I525" s="20"/>
      <c r="J525" s="20"/>
    </row>
    <row r="526" spans="1:10" ht="15.75" customHeight="1" x14ac:dyDescent="0.25">
      <c r="B526" s="13"/>
      <c r="F526" s="13"/>
      <c r="I526" s="10"/>
      <c r="J526" s="10"/>
    </row>
    <row r="527" spans="1:10" ht="15.75" customHeight="1" x14ac:dyDescent="0.25">
      <c r="B527" s="13"/>
      <c r="F527" s="13"/>
      <c r="I527" s="10"/>
    </row>
    <row r="528" spans="1:10" ht="15.75" customHeight="1" x14ac:dyDescent="0.25">
      <c r="B528" s="13"/>
      <c r="F528" s="13"/>
      <c r="I528" s="10"/>
    </row>
    <row r="529" spans="2:10" ht="15.75" customHeight="1" x14ac:dyDescent="0.25">
      <c r="B529" s="13"/>
      <c r="F529" s="13"/>
      <c r="I529" s="10"/>
    </row>
    <row r="530" spans="2:10" ht="15.75" customHeight="1" x14ac:dyDescent="0.25">
      <c r="B530" s="13"/>
      <c r="F530" s="13"/>
      <c r="I530" s="10"/>
    </row>
    <row r="531" spans="2:10" ht="15.75" customHeight="1" x14ac:dyDescent="0.25">
      <c r="B531" s="13"/>
      <c r="F531" s="13"/>
      <c r="I531" s="10"/>
    </row>
    <row r="532" spans="2:10" ht="15.75" customHeight="1" x14ac:dyDescent="0.25">
      <c r="B532" s="13"/>
      <c r="F532" s="13"/>
      <c r="I532" s="10"/>
    </row>
    <row r="533" spans="2:10" ht="15.75" customHeight="1" x14ac:dyDescent="0.25">
      <c r="B533" s="13"/>
      <c r="F533" s="13"/>
      <c r="I533" s="20"/>
      <c r="J533" s="20"/>
    </row>
    <row r="534" spans="2:10" ht="15.75" customHeight="1" x14ac:dyDescent="0.25">
      <c r="B534" s="13"/>
      <c r="F534" s="13"/>
      <c r="I534" s="10"/>
      <c r="J534" s="10"/>
    </row>
    <row r="535" spans="2:10" ht="15.75" customHeight="1" x14ac:dyDescent="0.25">
      <c r="B535" s="13"/>
      <c r="F535" s="13"/>
      <c r="I535" s="20"/>
      <c r="J535" s="20"/>
    </row>
    <row r="536" spans="2:10" ht="15.75" customHeight="1" x14ac:dyDescent="0.25">
      <c r="B536" s="13"/>
      <c r="F536" s="13"/>
      <c r="I536" s="10"/>
      <c r="J536" s="10"/>
    </row>
    <row r="537" spans="2:10" ht="15.75" customHeight="1" x14ac:dyDescent="0.25">
      <c r="B537" s="13"/>
      <c r="F537" s="13"/>
      <c r="I537" s="20"/>
      <c r="J537" s="20"/>
    </row>
    <row r="538" spans="2:10" ht="15.75" customHeight="1" x14ac:dyDescent="0.25">
      <c r="B538" s="13"/>
      <c r="F538" s="13"/>
      <c r="I538" s="10"/>
      <c r="J538" s="10"/>
    </row>
    <row r="539" spans="2:10" ht="15.75" customHeight="1" x14ac:dyDescent="0.25">
      <c r="B539" s="13"/>
      <c r="F539" s="13"/>
      <c r="I539" s="10"/>
    </row>
    <row r="540" spans="2:10" ht="15.75" customHeight="1" x14ac:dyDescent="0.25">
      <c r="B540" s="13"/>
      <c r="F540" s="13"/>
      <c r="I540" s="10"/>
    </row>
    <row r="541" spans="2:10" ht="15.75" customHeight="1" x14ac:dyDescent="0.25">
      <c r="B541" s="13"/>
      <c r="F541" s="13"/>
      <c r="I541" s="10"/>
    </row>
    <row r="542" spans="2:10" ht="15.75" customHeight="1" x14ac:dyDescent="0.25">
      <c r="B542" s="13"/>
      <c r="F542" s="13"/>
      <c r="I542" s="10"/>
    </row>
    <row r="543" spans="2:10" ht="15.75" customHeight="1" x14ac:dyDescent="0.25">
      <c r="B543" s="13"/>
      <c r="F543" s="13"/>
      <c r="I543" s="10"/>
    </row>
    <row r="544" spans="2:10" ht="15.75" customHeight="1" x14ac:dyDescent="0.25">
      <c r="B544" s="13"/>
      <c r="F544" s="13"/>
      <c r="I544" s="10"/>
    </row>
    <row r="545" spans="1:10" ht="15.75" customHeight="1" x14ac:dyDescent="0.25">
      <c r="B545" s="13"/>
      <c r="F545" s="13"/>
      <c r="I545" s="20"/>
      <c r="J545" s="20"/>
    </row>
    <row r="546" spans="1:10" ht="15.75" customHeight="1" x14ac:dyDescent="0.25">
      <c r="B546" s="13"/>
      <c r="F546" s="13"/>
      <c r="I546" s="10"/>
      <c r="J546" s="10"/>
    </row>
    <row r="547" spans="1:10" ht="15.75" customHeight="1" x14ac:dyDescent="0.25">
      <c r="B547" s="13"/>
      <c r="F547" s="13"/>
      <c r="I547" s="20"/>
      <c r="J547" s="20"/>
    </row>
    <row r="548" spans="1:10" ht="15.75" customHeight="1" x14ac:dyDescent="0.25">
      <c r="B548" s="13"/>
      <c r="F548" s="13"/>
      <c r="I548" s="10"/>
      <c r="J548" s="10"/>
    </row>
    <row r="549" spans="1:10" ht="15.75" customHeight="1" x14ac:dyDescent="0.25">
      <c r="A549" s="11" t="s">
        <v>117</v>
      </c>
      <c r="B549" s="13"/>
      <c r="F549" s="13"/>
      <c r="I549" s="20"/>
      <c r="J549" s="20"/>
    </row>
    <row r="550" spans="1:10" ht="15.75" customHeight="1" x14ac:dyDescent="0.25">
      <c r="B550" s="13"/>
      <c r="F550" s="13"/>
      <c r="I550" s="10"/>
      <c r="J550" s="10"/>
    </row>
    <row r="551" spans="1:10" ht="15.75" customHeight="1" x14ac:dyDescent="0.25">
      <c r="B551" s="13"/>
      <c r="F551" s="13"/>
      <c r="I551" s="10"/>
    </row>
    <row r="552" spans="1:10" ht="15.75" customHeight="1" x14ac:dyDescent="0.25">
      <c r="B552" s="13"/>
      <c r="F552" s="13"/>
      <c r="I552" s="10"/>
    </row>
    <row r="553" spans="1:10" ht="15.75" customHeight="1" x14ac:dyDescent="0.25">
      <c r="B553" s="13"/>
      <c r="F553" s="13"/>
      <c r="I553" s="10"/>
    </row>
    <row r="554" spans="1:10" ht="15.75" customHeight="1" x14ac:dyDescent="0.25">
      <c r="B554" s="13"/>
      <c r="F554" s="13"/>
      <c r="I554" s="10"/>
    </row>
    <row r="555" spans="1:10" ht="15.75" customHeight="1" x14ac:dyDescent="0.25">
      <c r="B555" s="13"/>
      <c r="F555" s="13"/>
      <c r="I555" s="10"/>
    </row>
    <row r="556" spans="1:10" ht="15.75" customHeight="1" x14ac:dyDescent="0.25">
      <c r="B556" s="13"/>
      <c r="F556" s="13"/>
      <c r="I556" s="10"/>
    </row>
    <row r="557" spans="1:10" ht="15.75" customHeight="1" x14ac:dyDescent="0.25">
      <c r="B557" s="13"/>
      <c r="F557" s="13"/>
      <c r="I557" s="20"/>
      <c r="J557" s="20"/>
    </row>
    <row r="558" spans="1:10" ht="15.75" customHeight="1" x14ac:dyDescent="0.25">
      <c r="B558" s="13"/>
      <c r="F558" s="13"/>
      <c r="I558" s="10"/>
      <c r="J558" s="10"/>
    </row>
    <row r="559" spans="1:10" ht="15.75" customHeight="1" x14ac:dyDescent="0.25">
      <c r="B559" s="13"/>
      <c r="F559" s="13"/>
      <c r="I559" s="20"/>
      <c r="J559" s="20"/>
    </row>
    <row r="560" spans="1:10" ht="15.75" customHeight="1" x14ac:dyDescent="0.25">
      <c r="B560" s="13"/>
      <c r="F560" s="13"/>
      <c r="I560" s="10"/>
      <c r="J560" s="10"/>
    </row>
    <row r="561" spans="2:10" ht="15.75" customHeight="1" x14ac:dyDescent="0.25">
      <c r="B561" s="13"/>
      <c r="F561" s="13"/>
      <c r="I561" s="20"/>
      <c r="J561" s="20"/>
    </row>
    <row r="562" spans="2:10" ht="15.75" customHeight="1" x14ac:dyDescent="0.25">
      <c r="B562" s="13"/>
      <c r="F562" s="13"/>
      <c r="I562" s="10"/>
      <c r="J562" s="10"/>
    </row>
    <row r="563" spans="2:10" ht="15.75" customHeight="1" x14ac:dyDescent="0.25">
      <c r="B563" s="13"/>
      <c r="F563" s="13"/>
      <c r="I563" s="10"/>
    </row>
    <row r="564" spans="2:10" ht="15.75" customHeight="1" x14ac:dyDescent="0.25">
      <c r="B564" s="13"/>
      <c r="F564" s="13"/>
      <c r="I564" s="10"/>
    </row>
    <row r="565" spans="2:10" ht="15.75" customHeight="1" x14ac:dyDescent="0.25">
      <c r="B565" s="13"/>
      <c r="F565" s="13"/>
      <c r="I565" s="10"/>
    </row>
    <row r="566" spans="2:10" ht="15.75" customHeight="1" x14ac:dyDescent="0.25">
      <c r="B566" s="13"/>
      <c r="F566" s="13"/>
      <c r="I566" s="10"/>
    </row>
    <row r="567" spans="2:10" ht="15.75" customHeight="1" x14ac:dyDescent="0.25">
      <c r="B567" s="13"/>
      <c r="F567" s="13"/>
      <c r="I567" s="10"/>
    </row>
    <row r="568" spans="2:10" ht="15.75" customHeight="1" x14ac:dyDescent="0.25">
      <c r="B568" s="13"/>
      <c r="F568" s="13"/>
      <c r="I568" s="10"/>
    </row>
    <row r="569" spans="2:10" ht="15.75" customHeight="1" x14ac:dyDescent="0.25">
      <c r="B569" s="13"/>
      <c r="F569" s="13"/>
      <c r="I569" s="20"/>
      <c r="J569" s="20"/>
    </row>
    <row r="570" spans="2:10" ht="15.75" customHeight="1" x14ac:dyDescent="0.25">
      <c r="B570" s="13"/>
      <c r="F570" s="13"/>
      <c r="I570" s="10"/>
      <c r="J570" s="10"/>
    </row>
    <row r="571" spans="2:10" ht="15.75" customHeight="1" x14ac:dyDescent="0.25">
      <c r="B571" s="13"/>
      <c r="F571" s="13"/>
      <c r="I571" s="20"/>
      <c r="J571" s="20"/>
    </row>
    <row r="572" spans="2:10" ht="15.75" customHeight="1" x14ac:dyDescent="0.25">
      <c r="B572" s="13"/>
      <c r="F572" s="13"/>
      <c r="I572" s="10"/>
      <c r="J572" s="10"/>
    </row>
    <row r="573" spans="2:10" ht="15.75" customHeight="1" x14ac:dyDescent="0.25">
      <c r="B573" s="13"/>
      <c r="F573" s="13"/>
      <c r="I573" s="20"/>
      <c r="J573" s="20"/>
    </row>
    <row r="574" spans="2:10" ht="15.75" customHeight="1" x14ac:dyDescent="0.25">
      <c r="B574" s="13"/>
      <c r="F574" s="13"/>
      <c r="I574" s="10"/>
      <c r="J574" s="10"/>
    </row>
    <row r="575" spans="2:10" ht="15.75" customHeight="1" x14ac:dyDescent="0.25">
      <c r="B575" s="13"/>
      <c r="F575" s="13"/>
      <c r="I575" s="10"/>
    </row>
    <row r="576" spans="2:10" ht="15.75" customHeight="1" x14ac:dyDescent="0.25">
      <c r="B576" s="13"/>
      <c r="F576" s="13"/>
      <c r="I576" s="10"/>
    </row>
    <row r="577" spans="1:10" ht="15.75" customHeight="1" x14ac:dyDescent="0.25">
      <c r="B577" s="13"/>
      <c r="F577" s="13"/>
      <c r="I577" s="10"/>
    </row>
    <row r="578" spans="1:10" ht="15.75" customHeight="1" x14ac:dyDescent="0.25">
      <c r="B578" s="13"/>
      <c r="F578" s="13"/>
      <c r="I578" s="10"/>
    </row>
    <row r="579" spans="1:10" ht="15.75" customHeight="1" x14ac:dyDescent="0.25">
      <c r="B579" s="13"/>
      <c r="F579" s="13"/>
      <c r="I579" s="10"/>
    </row>
    <row r="580" spans="1:10" ht="15.75" customHeight="1" x14ac:dyDescent="0.25">
      <c r="B580" s="13"/>
      <c r="F580" s="13"/>
      <c r="I580" s="10"/>
    </row>
    <row r="581" spans="1:10" ht="15.75" customHeight="1" x14ac:dyDescent="0.25">
      <c r="B581" s="13"/>
      <c r="F581" s="13"/>
      <c r="I581" s="20"/>
      <c r="J581" s="20"/>
    </row>
    <row r="582" spans="1:10" ht="15.75" customHeight="1" x14ac:dyDescent="0.25">
      <c r="B582" s="13"/>
      <c r="F582" s="13"/>
      <c r="I582" s="10"/>
      <c r="J582" s="10"/>
    </row>
    <row r="583" spans="1:10" ht="15.75" customHeight="1" x14ac:dyDescent="0.25">
      <c r="B583" s="13"/>
      <c r="F583" s="13"/>
      <c r="I583" s="20"/>
      <c r="J583" s="20"/>
    </row>
    <row r="584" spans="1:10" ht="15.75" customHeight="1" x14ac:dyDescent="0.25">
      <c r="B584" s="13"/>
      <c r="F584" s="13"/>
      <c r="I584" s="10"/>
      <c r="J584" s="10"/>
    </row>
    <row r="585" spans="1:10" ht="15.75" customHeight="1" x14ac:dyDescent="0.25">
      <c r="B585" s="13"/>
      <c r="F585" s="13"/>
      <c r="I585" s="20"/>
      <c r="J585" s="20"/>
    </row>
    <row r="586" spans="1:10" ht="15.75" customHeight="1" x14ac:dyDescent="0.25">
      <c r="A586" s="11" t="s">
        <v>114</v>
      </c>
      <c r="B586" s="13"/>
      <c r="F586" s="13"/>
      <c r="I586" s="10"/>
      <c r="J586" s="10"/>
    </row>
    <row r="587" spans="1:10" ht="15.75" customHeight="1" x14ac:dyDescent="0.25">
      <c r="B587" s="13"/>
      <c r="F587" s="13"/>
    </row>
    <row r="588" spans="1:10" ht="15.75" customHeight="1" x14ac:dyDescent="0.25">
      <c r="B588" s="13"/>
      <c r="F588" s="13"/>
      <c r="I588" s="10"/>
    </row>
    <row r="589" spans="1:10" ht="15.75" customHeight="1" x14ac:dyDescent="0.25">
      <c r="B589" s="13"/>
      <c r="F589" s="13"/>
      <c r="I589" s="10"/>
    </row>
    <row r="590" spans="1:10" ht="15.75" customHeight="1" x14ac:dyDescent="0.25">
      <c r="B590" s="13"/>
      <c r="F590" s="13"/>
      <c r="I590" s="10"/>
    </row>
    <row r="591" spans="1:10" ht="15.75" customHeight="1" x14ac:dyDescent="0.25">
      <c r="B591" s="13"/>
      <c r="F591" s="13"/>
      <c r="I591" s="10"/>
    </row>
    <row r="592" spans="1:10" ht="15.75" customHeight="1" x14ac:dyDescent="0.25">
      <c r="B592" s="13"/>
      <c r="F592" s="13"/>
      <c r="I592" s="10"/>
    </row>
    <row r="593" spans="2:10" ht="15.75" customHeight="1" x14ac:dyDescent="0.25">
      <c r="B593" s="13"/>
      <c r="F593" s="13"/>
      <c r="I593" s="10"/>
    </row>
    <row r="594" spans="2:10" ht="15.75" customHeight="1" x14ac:dyDescent="0.25">
      <c r="B594" s="13"/>
      <c r="F594" s="13"/>
      <c r="I594" s="20"/>
      <c r="J594" s="20"/>
    </row>
    <row r="595" spans="2:10" ht="15.75" customHeight="1" x14ac:dyDescent="0.25">
      <c r="B595" s="13"/>
      <c r="F595" s="13"/>
      <c r="I595" s="20"/>
      <c r="J595" s="20"/>
    </row>
    <row r="596" spans="2:10" ht="15.75" customHeight="1" x14ac:dyDescent="0.25">
      <c r="B596" s="13"/>
      <c r="F596" s="13"/>
      <c r="I596" s="20"/>
      <c r="J596" s="20"/>
    </row>
    <row r="597" spans="2:10" ht="15.75" customHeight="1" x14ac:dyDescent="0.25">
      <c r="B597" s="13"/>
      <c r="F597" s="13"/>
      <c r="I597" s="20"/>
      <c r="J597" s="20"/>
    </row>
    <row r="598" spans="2:10" ht="15.75" customHeight="1" x14ac:dyDescent="0.25">
      <c r="B598" s="13"/>
      <c r="F598" s="13"/>
      <c r="I598" s="20"/>
      <c r="J598" s="20"/>
    </row>
    <row r="599" spans="2:10" ht="15.75" customHeight="1" x14ac:dyDescent="0.25">
      <c r="B599" s="13"/>
      <c r="F599" s="13"/>
      <c r="I599" s="20"/>
      <c r="J599" s="20"/>
    </row>
    <row r="600" spans="2:10" ht="15.75" customHeight="1" x14ac:dyDescent="0.25">
      <c r="B600" s="13"/>
      <c r="F600" s="13"/>
      <c r="I600" s="10"/>
    </row>
    <row r="601" spans="2:10" ht="15.75" customHeight="1" x14ac:dyDescent="0.25">
      <c r="B601" s="13"/>
      <c r="F601" s="13"/>
      <c r="I601" s="10"/>
    </row>
    <row r="602" spans="2:10" ht="15.75" customHeight="1" x14ac:dyDescent="0.25">
      <c r="B602" s="13"/>
      <c r="F602" s="13"/>
      <c r="I602" s="10"/>
    </row>
    <row r="603" spans="2:10" ht="15.75" customHeight="1" x14ac:dyDescent="0.25">
      <c r="B603" s="13"/>
      <c r="F603" s="13"/>
      <c r="I603" s="10"/>
    </row>
    <row r="604" spans="2:10" ht="15.75" customHeight="1" x14ac:dyDescent="0.25">
      <c r="B604" s="13"/>
      <c r="F604" s="13"/>
      <c r="I604" s="10"/>
    </row>
    <row r="605" spans="2:10" ht="15.75" customHeight="1" x14ac:dyDescent="0.25">
      <c r="B605" s="13"/>
      <c r="F605" s="13"/>
      <c r="I605" s="10"/>
    </row>
    <row r="606" spans="2:10" ht="15.75" customHeight="1" x14ac:dyDescent="0.25">
      <c r="B606" s="13"/>
      <c r="F606" s="13"/>
      <c r="I606" s="20"/>
      <c r="J606" s="20"/>
    </row>
    <row r="607" spans="2:10" ht="15.75" customHeight="1" x14ac:dyDescent="0.25">
      <c r="B607" s="13"/>
      <c r="F607" s="13"/>
      <c r="I607" s="20"/>
      <c r="J607" s="20"/>
    </row>
    <row r="608" spans="2:10" ht="15.75" customHeight="1" x14ac:dyDescent="0.25">
      <c r="B608" s="13"/>
      <c r="F608" s="13"/>
      <c r="I608" s="20"/>
      <c r="J608" s="20"/>
    </row>
    <row r="609" spans="1:10" ht="15.75" customHeight="1" x14ac:dyDescent="0.25">
      <c r="B609" s="13"/>
      <c r="F609" s="13"/>
      <c r="I609" s="20"/>
      <c r="J609" s="20"/>
    </row>
    <row r="610" spans="1:10" ht="15.75" customHeight="1" x14ac:dyDescent="0.25">
      <c r="B610" s="13"/>
      <c r="F610" s="13"/>
      <c r="I610" s="20"/>
      <c r="J610" s="20"/>
    </row>
    <row r="611" spans="1:10" ht="15.75" customHeight="1" x14ac:dyDescent="0.25">
      <c r="B611" s="13"/>
      <c r="F611" s="13"/>
      <c r="I611" s="20"/>
      <c r="J611" s="20"/>
    </row>
    <row r="612" spans="1:10" ht="15.75" customHeight="1" x14ac:dyDescent="0.25">
      <c r="B612" s="13"/>
      <c r="F612" s="13"/>
      <c r="I612" s="10"/>
    </row>
    <row r="613" spans="1:10" ht="15.75" customHeight="1" x14ac:dyDescent="0.25">
      <c r="B613" s="13"/>
      <c r="F613" s="13"/>
      <c r="I613" s="10"/>
    </row>
    <row r="614" spans="1:10" ht="15.75" customHeight="1" x14ac:dyDescent="0.25">
      <c r="B614" s="13"/>
      <c r="F614" s="13"/>
      <c r="I614" s="10"/>
    </row>
    <row r="615" spans="1:10" ht="15.75" customHeight="1" x14ac:dyDescent="0.25">
      <c r="B615" s="13"/>
      <c r="F615" s="13"/>
      <c r="I615" s="10"/>
    </row>
    <row r="616" spans="1:10" ht="15.75" customHeight="1" x14ac:dyDescent="0.25">
      <c r="B616" s="13"/>
      <c r="F616" s="13"/>
      <c r="I616" s="10"/>
    </row>
    <row r="617" spans="1:10" ht="15.75" customHeight="1" x14ac:dyDescent="0.25">
      <c r="B617" s="13"/>
      <c r="F617" s="13"/>
      <c r="I617" s="10"/>
    </row>
    <row r="618" spans="1:10" ht="15.75" customHeight="1" x14ac:dyDescent="0.25">
      <c r="B618" s="13"/>
      <c r="F618" s="13"/>
      <c r="I618" s="20"/>
      <c r="J618" s="20"/>
    </row>
    <row r="619" spans="1:10" ht="15.75" customHeight="1" x14ac:dyDescent="0.25">
      <c r="B619" s="13"/>
      <c r="F619" s="13"/>
      <c r="I619" s="20"/>
      <c r="J619" s="20"/>
    </row>
    <row r="620" spans="1:10" ht="15.75" customHeight="1" x14ac:dyDescent="0.25">
      <c r="B620" s="13"/>
      <c r="F620" s="13"/>
      <c r="I620" s="20"/>
      <c r="J620" s="20"/>
    </row>
    <row r="621" spans="1:10" ht="15.75" customHeight="1" x14ac:dyDescent="0.25">
      <c r="B621" s="13"/>
      <c r="F621" s="13"/>
      <c r="I621" s="20"/>
      <c r="J621" s="20"/>
    </row>
    <row r="622" spans="1:10" ht="15.75" customHeight="1" x14ac:dyDescent="0.25">
      <c r="A622" s="11" t="s">
        <v>115</v>
      </c>
      <c r="B622" s="13"/>
      <c r="F622" s="13"/>
      <c r="I622" s="20"/>
      <c r="J622" s="20"/>
    </row>
    <row r="623" spans="1:10" ht="15.75" customHeight="1" x14ac:dyDescent="0.25">
      <c r="B623" s="13"/>
      <c r="F623" s="13"/>
      <c r="I623" s="20"/>
      <c r="J623" s="20"/>
    </row>
    <row r="624" spans="1:10" ht="15.75" customHeight="1" x14ac:dyDescent="0.25">
      <c r="B624" s="13"/>
      <c r="F624" s="13"/>
      <c r="I624" s="10"/>
    </row>
    <row r="625" spans="2:10" ht="15.75" customHeight="1" x14ac:dyDescent="0.25">
      <c r="B625" s="13"/>
      <c r="F625" s="13"/>
      <c r="I625" s="10"/>
    </row>
    <row r="626" spans="2:10" ht="15.75" customHeight="1" x14ac:dyDescent="0.25">
      <c r="B626" s="13"/>
      <c r="F626" s="13"/>
      <c r="I626" s="10"/>
    </row>
    <row r="627" spans="2:10" ht="15.75" customHeight="1" x14ac:dyDescent="0.25">
      <c r="B627" s="13"/>
      <c r="F627" s="13"/>
      <c r="I627" s="10"/>
    </row>
    <row r="628" spans="2:10" ht="15.75" customHeight="1" x14ac:dyDescent="0.25">
      <c r="B628" s="13"/>
      <c r="F628" s="13"/>
      <c r="I628" s="10"/>
    </row>
    <row r="629" spans="2:10" ht="15.75" customHeight="1" x14ac:dyDescent="0.25">
      <c r="B629" s="13"/>
      <c r="F629" s="13"/>
      <c r="I629" s="10"/>
    </row>
    <row r="630" spans="2:10" ht="15.75" customHeight="1" x14ac:dyDescent="0.25">
      <c r="B630" s="13"/>
      <c r="F630" s="13"/>
      <c r="I630" s="20"/>
      <c r="J630" s="20"/>
    </row>
    <row r="631" spans="2:10" ht="15.75" customHeight="1" x14ac:dyDescent="0.25">
      <c r="B631" s="13"/>
      <c r="F631" s="13"/>
      <c r="I631" s="20"/>
      <c r="J631" s="20"/>
    </row>
    <row r="632" spans="2:10" ht="15.75" customHeight="1" x14ac:dyDescent="0.25">
      <c r="B632" s="13"/>
      <c r="F632" s="13"/>
      <c r="I632" s="20"/>
      <c r="J632" s="20"/>
    </row>
    <row r="633" spans="2:10" ht="15.75" customHeight="1" x14ac:dyDescent="0.25">
      <c r="B633" s="13"/>
      <c r="F633" s="13"/>
      <c r="I633" s="20"/>
      <c r="J633" s="20"/>
    </row>
    <row r="634" spans="2:10" ht="15.75" customHeight="1" x14ac:dyDescent="0.25">
      <c r="B634" s="13"/>
      <c r="F634" s="13"/>
      <c r="I634" s="20"/>
      <c r="J634" s="20"/>
    </row>
    <row r="635" spans="2:10" ht="15.75" customHeight="1" x14ac:dyDescent="0.25">
      <c r="B635" s="13"/>
      <c r="F635" s="13"/>
      <c r="I635" s="20"/>
      <c r="J635" s="20"/>
    </row>
    <row r="636" spans="2:10" ht="15.75" customHeight="1" x14ac:dyDescent="0.25">
      <c r="B636" s="13"/>
      <c r="F636" s="13"/>
      <c r="I636" s="10"/>
    </row>
    <row r="637" spans="2:10" ht="15.75" customHeight="1" x14ac:dyDescent="0.25">
      <c r="B637" s="13"/>
      <c r="F637" s="13"/>
      <c r="I637" s="10"/>
    </row>
    <row r="638" spans="2:10" ht="15.75" customHeight="1" x14ac:dyDescent="0.25">
      <c r="B638" s="13"/>
      <c r="F638" s="13"/>
      <c r="I638" s="10"/>
    </row>
    <row r="639" spans="2:10" ht="15.75" customHeight="1" x14ac:dyDescent="0.25">
      <c r="B639" s="13"/>
      <c r="F639" s="13"/>
      <c r="I639" s="10"/>
    </row>
    <row r="640" spans="2:10" ht="15.75" customHeight="1" x14ac:dyDescent="0.25">
      <c r="B640" s="13"/>
      <c r="F640" s="13"/>
      <c r="I640" s="10"/>
    </row>
    <row r="641" spans="2:10" ht="15.75" customHeight="1" x14ac:dyDescent="0.25">
      <c r="B641" s="13"/>
      <c r="F641" s="13"/>
      <c r="I641" s="10"/>
    </row>
    <row r="642" spans="2:10" ht="15.75" customHeight="1" x14ac:dyDescent="0.25">
      <c r="B642" s="13"/>
      <c r="F642" s="13"/>
      <c r="I642" s="20"/>
      <c r="J642" s="20"/>
    </row>
    <row r="643" spans="2:10" ht="15.75" customHeight="1" x14ac:dyDescent="0.25">
      <c r="B643" s="13"/>
      <c r="F643" s="13"/>
      <c r="I643" s="20"/>
      <c r="J643" s="20"/>
    </row>
    <row r="644" spans="2:10" ht="15.75" customHeight="1" x14ac:dyDescent="0.25">
      <c r="B644" s="13"/>
      <c r="F644" s="13"/>
      <c r="I644" s="20"/>
      <c r="J644" s="20"/>
    </row>
    <row r="645" spans="2:10" ht="15.75" customHeight="1" x14ac:dyDescent="0.25">
      <c r="B645" s="13"/>
      <c r="F645" s="13"/>
      <c r="I645" s="20"/>
      <c r="J645" s="20"/>
    </row>
    <row r="646" spans="2:10" ht="15.75" customHeight="1" x14ac:dyDescent="0.25">
      <c r="B646" s="13"/>
      <c r="F646" s="13"/>
      <c r="I646" s="20"/>
      <c r="J646" s="20"/>
    </row>
    <row r="647" spans="2:10" ht="15.75" customHeight="1" x14ac:dyDescent="0.25">
      <c r="B647" s="13"/>
      <c r="F647" s="13"/>
      <c r="I647" s="20"/>
      <c r="J647" s="20"/>
    </row>
    <row r="648" spans="2:10" ht="15.75" customHeight="1" x14ac:dyDescent="0.25">
      <c r="B648" s="13"/>
      <c r="F648" s="13"/>
      <c r="I648" s="10"/>
    </row>
    <row r="649" spans="2:10" ht="15.75" customHeight="1" x14ac:dyDescent="0.25">
      <c r="B649" s="13"/>
      <c r="F649" s="13"/>
      <c r="I649" s="10"/>
    </row>
    <row r="650" spans="2:10" ht="15.75" customHeight="1" x14ac:dyDescent="0.25">
      <c r="B650" s="13"/>
      <c r="F650" s="13"/>
      <c r="I650" s="10"/>
    </row>
    <row r="651" spans="2:10" ht="15.75" customHeight="1" x14ac:dyDescent="0.25">
      <c r="B651" s="13"/>
      <c r="F651" s="13"/>
      <c r="I651" s="10"/>
    </row>
    <row r="652" spans="2:10" ht="15.75" customHeight="1" x14ac:dyDescent="0.25">
      <c r="B652" s="13"/>
      <c r="F652" s="13"/>
      <c r="I652" s="10"/>
    </row>
    <row r="653" spans="2:10" ht="15.75" customHeight="1" x14ac:dyDescent="0.25">
      <c r="B653" s="13"/>
      <c r="F653" s="13"/>
      <c r="I653" s="10"/>
    </row>
    <row r="654" spans="2:10" ht="15.75" customHeight="1" x14ac:dyDescent="0.25">
      <c r="B654" s="13"/>
      <c r="F654" s="13"/>
      <c r="I654" s="20"/>
      <c r="J654" s="20"/>
    </row>
    <row r="655" spans="2:10" ht="15.75" customHeight="1" x14ac:dyDescent="0.25">
      <c r="B655" s="13"/>
      <c r="F655" s="13"/>
      <c r="I655" s="20"/>
      <c r="J655" s="20"/>
    </row>
    <row r="656" spans="2:10" ht="15.75" customHeight="1" x14ac:dyDescent="0.25">
      <c r="B656" s="13"/>
      <c r="F656" s="13"/>
      <c r="I656" s="20"/>
      <c r="J656" s="20"/>
    </row>
    <row r="657" spans="1:10" ht="15.75" customHeight="1" x14ac:dyDescent="0.25">
      <c r="B657" s="13"/>
      <c r="F657" s="13"/>
      <c r="I657" s="20"/>
      <c r="J657" s="20"/>
    </row>
    <row r="658" spans="1:10" ht="15.75" customHeight="1" x14ac:dyDescent="0.25">
      <c r="A658" s="11" t="s">
        <v>116</v>
      </c>
      <c r="B658" s="13"/>
      <c r="F658" s="13"/>
      <c r="I658" s="20"/>
      <c r="J658" s="20"/>
    </row>
    <row r="659" spans="1:10" ht="15.75" customHeight="1" x14ac:dyDescent="0.25">
      <c r="B659" s="13"/>
      <c r="F659" s="13"/>
      <c r="I659" s="20"/>
      <c r="J659" s="20"/>
    </row>
    <row r="660" spans="1:10" ht="15.75" customHeight="1" x14ac:dyDescent="0.25">
      <c r="B660" s="13"/>
      <c r="F660" s="13"/>
      <c r="I660" s="10"/>
    </row>
    <row r="661" spans="1:10" ht="15.75" customHeight="1" x14ac:dyDescent="0.25">
      <c r="B661" s="13"/>
      <c r="F661" s="13"/>
      <c r="I661" s="10"/>
    </row>
    <row r="662" spans="1:10" ht="15.75" customHeight="1" x14ac:dyDescent="0.25">
      <c r="B662" s="13"/>
      <c r="F662" s="13"/>
      <c r="I662" s="10"/>
    </row>
    <row r="663" spans="1:10" ht="15.75" customHeight="1" x14ac:dyDescent="0.25">
      <c r="B663" s="13"/>
      <c r="F663" s="13"/>
      <c r="I663" s="10"/>
    </row>
    <row r="664" spans="1:10" ht="15.75" customHeight="1" x14ac:dyDescent="0.25">
      <c r="B664" s="13"/>
      <c r="F664" s="13"/>
      <c r="I664" s="10"/>
    </row>
    <row r="665" spans="1:10" ht="15.75" customHeight="1" x14ac:dyDescent="0.25">
      <c r="B665" s="13"/>
      <c r="F665" s="13"/>
      <c r="I665" s="10"/>
    </row>
    <row r="666" spans="1:10" ht="15.75" customHeight="1" x14ac:dyDescent="0.25">
      <c r="B666" s="13"/>
      <c r="F666" s="13"/>
      <c r="I666" s="20"/>
      <c r="J666" s="20"/>
    </row>
    <row r="667" spans="1:10" ht="15.75" customHeight="1" x14ac:dyDescent="0.25">
      <c r="B667" s="13"/>
      <c r="F667" s="13"/>
      <c r="I667" s="20"/>
      <c r="J667" s="20"/>
    </row>
    <row r="668" spans="1:10" ht="15.75" customHeight="1" x14ac:dyDescent="0.25">
      <c r="B668" s="13"/>
      <c r="F668" s="13"/>
      <c r="I668" s="20"/>
      <c r="J668" s="20"/>
    </row>
    <row r="669" spans="1:10" ht="15.75" customHeight="1" x14ac:dyDescent="0.25">
      <c r="B669" s="13"/>
      <c r="F669" s="13"/>
      <c r="I669" s="20"/>
      <c r="J669" s="20"/>
    </row>
    <row r="670" spans="1:10" ht="15.75" customHeight="1" x14ac:dyDescent="0.25">
      <c r="B670" s="13"/>
      <c r="F670" s="13"/>
      <c r="I670" s="20"/>
      <c r="J670" s="20"/>
    </row>
    <row r="671" spans="1:10" ht="15.75" customHeight="1" x14ac:dyDescent="0.25">
      <c r="B671" s="13"/>
      <c r="F671" s="13"/>
      <c r="I671" s="20"/>
      <c r="J671" s="20"/>
    </row>
    <row r="672" spans="1:10" ht="15.75" customHeight="1" x14ac:dyDescent="0.25">
      <c r="B672" s="13"/>
      <c r="F672" s="13"/>
      <c r="I672" s="10"/>
    </row>
    <row r="673" spans="2:10" ht="15.75" customHeight="1" x14ac:dyDescent="0.25">
      <c r="B673" s="13"/>
      <c r="F673" s="13"/>
      <c r="I673" s="10"/>
    </row>
    <row r="674" spans="2:10" ht="15.75" customHeight="1" x14ac:dyDescent="0.25">
      <c r="B674" s="13"/>
      <c r="F674" s="13"/>
      <c r="I674" s="10"/>
    </row>
    <row r="675" spans="2:10" ht="15.75" customHeight="1" x14ac:dyDescent="0.25">
      <c r="B675" s="13"/>
      <c r="F675" s="13"/>
      <c r="I675" s="10"/>
    </row>
    <row r="676" spans="2:10" ht="15.75" customHeight="1" x14ac:dyDescent="0.25">
      <c r="B676" s="13"/>
      <c r="F676" s="13"/>
      <c r="I676" s="10"/>
    </row>
    <row r="677" spans="2:10" ht="15.75" customHeight="1" x14ac:dyDescent="0.25">
      <c r="B677" s="13"/>
      <c r="F677" s="13"/>
      <c r="I677" s="10"/>
    </row>
    <row r="678" spans="2:10" ht="15.75" customHeight="1" x14ac:dyDescent="0.25">
      <c r="B678" s="13"/>
      <c r="F678" s="13"/>
      <c r="I678" s="20"/>
      <c r="J678" s="20"/>
    </row>
    <row r="679" spans="2:10" ht="15.75" customHeight="1" x14ac:dyDescent="0.25">
      <c r="B679" s="13"/>
      <c r="F679" s="13"/>
      <c r="I679" s="20"/>
      <c r="J679" s="20"/>
    </row>
    <row r="680" spans="2:10" ht="15.75" customHeight="1" x14ac:dyDescent="0.25">
      <c r="B680" s="13"/>
      <c r="F680" s="13"/>
      <c r="I680" s="20"/>
      <c r="J680" s="20"/>
    </row>
    <row r="681" spans="2:10" ht="15.75" customHeight="1" x14ac:dyDescent="0.25">
      <c r="B681" s="13"/>
      <c r="F681" s="13"/>
      <c r="I681" s="20"/>
      <c r="J681" s="20"/>
    </row>
    <row r="682" spans="2:10" ht="15.75" customHeight="1" x14ac:dyDescent="0.25">
      <c r="B682" s="13"/>
      <c r="F682" s="13"/>
      <c r="I682" s="20"/>
      <c r="J682" s="20"/>
    </row>
    <row r="683" spans="2:10" ht="15.75" customHeight="1" x14ac:dyDescent="0.25">
      <c r="B683" s="13"/>
      <c r="F683" s="13"/>
      <c r="I683" s="20"/>
      <c r="J683" s="20"/>
    </row>
    <row r="684" spans="2:10" ht="15.75" customHeight="1" x14ac:dyDescent="0.25">
      <c r="B684" s="13"/>
      <c r="F684" s="13"/>
      <c r="I684" s="10"/>
    </row>
    <row r="685" spans="2:10" ht="15.75" customHeight="1" x14ac:dyDescent="0.25">
      <c r="B685" s="13"/>
      <c r="F685" s="13"/>
      <c r="I685" s="10"/>
    </row>
    <row r="686" spans="2:10" ht="15.75" customHeight="1" x14ac:dyDescent="0.25">
      <c r="B686" s="13"/>
      <c r="F686" s="13"/>
      <c r="I686" s="10"/>
    </row>
    <row r="687" spans="2:10" ht="15.75" customHeight="1" x14ac:dyDescent="0.25">
      <c r="B687" s="13"/>
      <c r="F687" s="13"/>
      <c r="I687" s="10"/>
    </row>
    <row r="688" spans="2:10" ht="15.75" customHeight="1" x14ac:dyDescent="0.25">
      <c r="B688" s="13"/>
      <c r="F688" s="13"/>
      <c r="I688" s="10"/>
    </row>
    <row r="689" spans="1:10" ht="15.75" customHeight="1" x14ac:dyDescent="0.25">
      <c r="B689" s="13"/>
      <c r="F689" s="13"/>
      <c r="I689" s="10"/>
    </row>
    <row r="690" spans="1:10" ht="15.75" customHeight="1" x14ac:dyDescent="0.25">
      <c r="B690" s="13"/>
      <c r="F690" s="13"/>
      <c r="I690" s="20"/>
      <c r="J690" s="20"/>
    </row>
    <row r="691" spans="1:10" ht="15.75" customHeight="1" x14ac:dyDescent="0.25">
      <c r="B691" s="13"/>
      <c r="F691" s="13"/>
      <c r="I691" s="20"/>
      <c r="J691" s="20"/>
    </row>
    <row r="692" spans="1:10" ht="15.75" customHeight="1" x14ac:dyDescent="0.25">
      <c r="B692" s="13"/>
      <c r="F692" s="13"/>
      <c r="I692" s="20"/>
      <c r="J692" s="20"/>
    </row>
    <row r="693" spans="1:10" ht="15.75" customHeight="1" x14ac:dyDescent="0.25">
      <c r="B693" s="13"/>
      <c r="F693" s="13"/>
      <c r="I693" s="20"/>
      <c r="J693" s="20"/>
    </row>
    <row r="694" spans="1:10" ht="15.75" customHeight="1" x14ac:dyDescent="0.25">
      <c r="A694" s="11" t="s">
        <v>117</v>
      </c>
      <c r="B694" s="13"/>
      <c r="F694" s="13"/>
      <c r="I694" s="20"/>
      <c r="J694" s="20"/>
    </row>
    <row r="695" spans="1:10" ht="15.75" customHeight="1" x14ac:dyDescent="0.25">
      <c r="B695" s="13"/>
      <c r="F695" s="13"/>
      <c r="I695" s="20"/>
      <c r="J695" s="20"/>
    </row>
    <row r="696" spans="1:10" ht="15.75" customHeight="1" x14ac:dyDescent="0.25">
      <c r="B696" s="13"/>
      <c r="F696" s="13"/>
      <c r="I696" s="10"/>
    </row>
    <row r="697" spans="1:10" ht="15.75" customHeight="1" x14ac:dyDescent="0.25">
      <c r="B697" s="13"/>
      <c r="F697" s="13"/>
      <c r="I697" s="10"/>
    </row>
    <row r="698" spans="1:10" ht="15.75" customHeight="1" x14ac:dyDescent="0.25">
      <c r="B698" s="13"/>
      <c r="F698" s="13"/>
      <c r="I698" s="10"/>
    </row>
    <row r="699" spans="1:10" ht="15.75" customHeight="1" x14ac:dyDescent="0.25">
      <c r="B699" s="13"/>
      <c r="F699" s="13"/>
      <c r="I699" s="10"/>
    </row>
    <row r="700" spans="1:10" ht="15.75" customHeight="1" x14ac:dyDescent="0.25">
      <c r="B700" s="13"/>
      <c r="F700" s="13"/>
      <c r="I700" s="10"/>
    </row>
    <row r="701" spans="1:10" ht="15.75" customHeight="1" x14ac:dyDescent="0.25">
      <c r="B701" s="13"/>
      <c r="F701" s="13"/>
      <c r="I701" s="10"/>
    </row>
    <row r="702" spans="1:10" ht="15.75" customHeight="1" x14ac:dyDescent="0.25">
      <c r="B702" s="13"/>
      <c r="F702" s="13"/>
      <c r="I702" s="20"/>
      <c r="J702" s="20"/>
    </row>
    <row r="703" spans="1:10" ht="15.75" customHeight="1" x14ac:dyDescent="0.25">
      <c r="B703" s="13"/>
      <c r="F703" s="13"/>
      <c r="I703" s="20"/>
      <c r="J703" s="20"/>
    </row>
    <row r="704" spans="1:10" ht="15.75" customHeight="1" x14ac:dyDescent="0.25">
      <c r="B704" s="13"/>
      <c r="F704" s="13"/>
      <c r="I704" s="20"/>
      <c r="J704" s="20"/>
    </row>
    <row r="705" spans="2:10" ht="15.75" customHeight="1" x14ac:dyDescent="0.25">
      <c r="B705" s="13"/>
      <c r="F705" s="13"/>
      <c r="I705" s="20"/>
      <c r="J705" s="20"/>
    </row>
    <row r="706" spans="2:10" ht="15.75" customHeight="1" x14ac:dyDescent="0.25">
      <c r="B706" s="13"/>
      <c r="F706" s="13"/>
      <c r="I706" s="20"/>
      <c r="J706" s="20"/>
    </row>
    <row r="707" spans="2:10" ht="15.75" customHeight="1" x14ac:dyDescent="0.25">
      <c r="B707" s="13"/>
      <c r="F707" s="13"/>
      <c r="I707" s="20"/>
      <c r="J707" s="20"/>
    </row>
    <row r="708" spans="2:10" ht="15.75" customHeight="1" x14ac:dyDescent="0.25">
      <c r="B708" s="13"/>
      <c r="F708" s="13"/>
      <c r="I708" s="10"/>
    </row>
    <row r="709" spans="2:10" ht="15.75" customHeight="1" x14ac:dyDescent="0.25">
      <c r="B709" s="13"/>
      <c r="F709" s="13"/>
      <c r="I709" s="10"/>
    </row>
    <row r="710" spans="2:10" ht="15.75" customHeight="1" x14ac:dyDescent="0.25">
      <c r="B710" s="13"/>
      <c r="F710" s="13"/>
      <c r="I710" s="10"/>
    </row>
    <row r="711" spans="2:10" ht="15.75" customHeight="1" x14ac:dyDescent="0.25">
      <c r="B711" s="13"/>
      <c r="F711" s="13"/>
      <c r="I711" s="10"/>
    </row>
    <row r="712" spans="2:10" ht="15.75" customHeight="1" x14ac:dyDescent="0.25">
      <c r="B712" s="13"/>
      <c r="F712" s="13"/>
      <c r="I712" s="10"/>
    </row>
    <row r="713" spans="2:10" ht="15.75" customHeight="1" x14ac:dyDescent="0.25">
      <c r="B713" s="13"/>
      <c r="F713" s="13"/>
      <c r="I713" s="10"/>
    </row>
    <row r="714" spans="2:10" ht="15.75" customHeight="1" x14ac:dyDescent="0.25">
      <c r="B714" s="13"/>
      <c r="F714" s="13"/>
      <c r="I714" s="20"/>
      <c r="J714" s="20"/>
    </row>
    <row r="715" spans="2:10" ht="15.75" customHeight="1" x14ac:dyDescent="0.25">
      <c r="B715" s="13"/>
      <c r="F715" s="13"/>
      <c r="I715" s="20"/>
      <c r="J715" s="20"/>
    </row>
    <row r="716" spans="2:10" ht="15.75" customHeight="1" x14ac:dyDescent="0.25">
      <c r="B716" s="13"/>
      <c r="F716" s="13"/>
      <c r="I716" s="20"/>
      <c r="J716" s="20"/>
    </row>
    <row r="717" spans="2:10" ht="15.75" customHeight="1" x14ac:dyDescent="0.25">
      <c r="B717" s="13"/>
      <c r="F717" s="13"/>
      <c r="I717" s="20"/>
      <c r="J717" s="20"/>
    </row>
    <row r="718" spans="2:10" ht="15.75" customHeight="1" x14ac:dyDescent="0.25">
      <c r="B718" s="13"/>
      <c r="F718" s="13"/>
      <c r="I718" s="20"/>
      <c r="J718" s="20"/>
    </row>
    <row r="719" spans="2:10" ht="15.75" customHeight="1" x14ac:dyDescent="0.25">
      <c r="B719" s="13"/>
      <c r="F719" s="13"/>
      <c r="I719" s="20"/>
      <c r="J719" s="20"/>
    </row>
    <row r="720" spans="2:10" ht="15.75" customHeight="1" x14ac:dyDescent="0.25">
      <c r="B720" s="13"/>
      <c r="F720" s="13"/>
      <c r="I720" s="10"/>
    </row>
    <row r="721" spans="1:10" ht="15.75" customHeight="1" x14ac:dyDescent="0.25">
      <c r="B721" s="13"/>
      <c r="F721" s="13"/>
      <c r="I721" s="10"/>
    </row>
    <row r="722" spans="1:10" ht="15.75" customHeight="1" x14ac:dyDescent="0.25">
      <c r="B722" s="13"/>
      <c r="F722" s="13"/>
      <c r="I722" s="10"/>
    </row>
    <row r="723" spans="1:10" ht="15.75" customHeight="1" x14ac:dyDescent="0.25">
      <c r="B723" s="13"/>
      <c r="F723" s="13"/>
      <c r="I723" s="10"/>
    </row>
    <row r="724" spans="1:10" ht="15.75" customHeight="1" x14ac:dyDescent="0.25">
      <c r="B724" s="13"/>
      <c r="F724" s="13"/>
      <c r="I724" s="10"/>
    </row>
    <row r="725" spans="1:10" ht="15.75" customHeight="1" x14ac:dyDescent="0.25">
      <c r="B725" s="13"/>
      <c r="F725" s="13"/>
      <c r="I725" s="10"/>
    </row>
    <row r="726" spans="1:10" ht="15.75" customHeight="1" x14ac:dyDescent="0.25">
      <c r="B726" s="13"/>
      <c r="F726" s="13"/>
      <c r="I726" s="20"/>
      <c r="J726" s="20"/>
    </row>
    <row r="727" spans="1:10" ht="15.75" customHeight="1" x14ac:dyDescent="0.25">
      <c r="B727" s="13"/>
      <c r="F727" s="13"/>
      <c r="I727" s="20"/>
      <c r="J727" s="20"/>
    </row>
    <row r="728" spans="1:10" ht="15.75" customHeight="1" x14ac:dyDescent="0.25">
      <c r="B728" s="13"/>
      <c r="F728" s="13"/>
      <c r="I728" s="20"/>
      <c r="J728" s="20"/>
    </row>
    <row r="729" spans="1:10" ht="15.75" customHeight="1" x14ac:dyDescent="0.25">
      <c r="B729" s="13"/>
      <c r="F729" s="13"/>
      <c r="I729" s="20"/>
      <c r="J729" s="20"/>
    </row>
    <row r="730" spans="1:10" ht="15.75" customHeight="1" x14ac:dyDescent="0.25">
      <c r="B730" s="13"/>
      <c r="F730" s="13"/>
      <c r="I730" s="20"/>
      <c r="J730" s="20"/>
    </row>
    <row r="731" spans="1:10" ht="15.75" customHeight="1" x14ac:dyDescent="0.25">
      <c r="A731" s="11" t="s">
        <v>114</v>
      </c>
      <c r="B731" s="13"/>
      <c r="F731" s="13"/>
      <c r="I731" s="20"/>
      <c r="J731" s="20"/>
    </row>
    <row r="732" spans="1:10" ht="15.75" customHeight="1" x14ac:dyDescent="0.25">
      <c r="B732" s="13"/>
      <c r="F732" s="13"/>
    </row>
    <row r="733" spans="1:10" ht="15.75" customHeight="1" x14ac:dyDescent="0.25">
      <c r="B733" s="13"/>
      <c r="F733" s="13"/>
      <c r="I733" s="10"/>
    </row>
    <row r="734" spans="1:10" ht="15.75" customHeight="1" x14ac:dyDescent="0.25">
      <c r="B734" s="13"/>
      <c r="F734" s="13"/>
      <c r="I734" s="10"/>
    </row>
    <row r="735" spans="1:10" ht="15.75" customHeight="1" x14ac:dyDescent="0.25">
      <c r="B735" s="13"/>
      <c r="F735" s="13"/>
      <c r="I735" s="10"/>
    </row>
    <row r="736" spans="1:10" ht="15.75" customHeight="1" x14ac:dyDescent="0.25">
      <c r="B736" s="13"/>
      <c r="F736" s="13"/>
      <c r="I736" s="10"/>
    </row>
    <row r="737" spans="2:9" ht="15.75" customHeight="1" x14ac:dyDescent="0.25">
      <c r="B737" s="13"/>
      <c r="F737" s="13"/>
      <c r="I737" s="10"/>
    </row>
    <row r="738" spans="2:9" ht="15.75" customHeight="1" x14ac:dyDescent="0.25">
      <c r="B738" s="13"/>
      <c r="F738" s="13"/>
      <c r="I738" s="10"/>
    </row>
    <row r="739" spans="2:9" ht="15.75" customHeight="1" x14ac:dyDescent="0.25">
      <c r="B739" s="13"/>
      <c r="F739" s="13"/>
      <c r="I739" s="10"/>
    </row>
    <row r="740" spans="2:9" ht="15.75" customHeight="1" x14ac:dyDescent="0.25">
      <c r="B740" s="13"/>
      <c r="F740" s="13"/>
      <c r="I740" s="10"/>
    </row>
    <row r="741" spans="2:9" ht="15.75" customHeight="1" x14ac:dyDescent="0.25">
      <c r="B741" s="13"/>
      <c r="F741" s="13"/>
      <c r="I741" s="10"/>
    </row>
    <row r="742" spans="2:9" ht="15.75" customHeight="1" x14ac:dyDescent="0.25">
      <c r="B742" s="13"/>
      <c r="F742" s="13"/>
      <c r="I742" s="10"/>
    </row>
    <row r="743" spans="2:9" ht="15.75" customHeight="1" x14ac:dyDescent="0.25">
      <c r="B743" s="13"/>
      <c r="F743" s="13"/>
      <c r="I743" s="10"/>
    </row>
    <row r="744" spans="2:9" ht="15.75" customHeight="1" x14ac:dyDescent="0.25">
      <c r="B744" s="13"/>
      <c r="F744" s="13"/>
      <c r="I744" s="10"/>
    </row>
    <row r="745" spans="2:9" ht="15.75" customHeight="1" x14ac:dyDescent="0.25">
      <c r="B745" s="13"/>
      <c r="F745" s="13"/>
      <c r="I745" s="10"/>
    </row>
    <row r="746" spans="2:9" ht="15.75" customHeight="1" x14ac:dyDescent="0.25">
      <c r="B746" s="13"/>
      <c r="F746" s="13"/>
      <c r="I746" s="10"/>
    </row>
    <row r="747" spans="2:9" ht="15.75" customHeight="1" x14ac:dyDescent="0.25">
      <c r="B747" s="13"/>
      <c r="F747" s="13"/>
      <c r="I747" s="10"/>
    </row>
    <row r="748" spans="2:9" ht="15.75" customHeight="1" x14ac:dyDescent="0.25">
      <c r="B748" s="13"/>
      <c r="F748" s="13"/>
      <c r="I748" s="10"/>
    </row>
    <row r="749" spans="2:9" ht="15.75" customHeight="1" x14ac:dyDescent="0.25">
      <c r="B749" s="13"/>
      <c r="F749" s="13"/>
      <c r="I749" s="10"/>
    </row>
    <row r="750" spans="2:9" ht="15.75" customHeight="1" x14ac:dyDescent="0.25">
      <c r="B750" s="13"/>
      <c r="F750" s="13"/>
      <c r="I750" s="10"/>
    </row>
    <row r="751" spans="2:9" ht="15.75" customHeight="1" x14ac:dyDescent="0.25">
      <c r="B751" s="13"/>
      <c r="F751" s="13"/>
      <c r="I751" s="10"/>
    </row>
    <row r="752" spans="2:9" ht="15.75" customHeight="1" x14ac:dyDescent="0.25">
      <c r="B752" s="13"/>
      <c r="F752" s="13"/>
      <c r="I752" s="10"/>
    </row>
    <row r="753" spans="2:10" ht="15.75" customHeight="1" x14ac:dyDescent="0.25">
      <c r="B753" s="13"/>
      <c r="F753" s="13"/>
      <c r="I753" s="10"/>
    </row>
    <row r="754" spans="2:10" ht="15.75" customHeight="1" x14ac:dyDescent="0.25">
      <c r="B754" s="13"/>
      <c r="F754" s="13"/>
      <c r="I754" s="10"/>
    </row>
    <row r="755" spans="2:10" ht="15.75" customHeight="1" x14ac:dyDescent="0.25">
      <c r="B755" s="13"/>
      <c r="F755" s="13"/>
      <c r="I755" s="10"/>
    </row>
    <row r="756" spans="2:10" ht="15.75" customHeight="1" x14ac:dyDescent="0.25">
      <c r="B756" s="13"/>
      <c r="F756" s="13"/>
      <c r="I756" s="10"/>
    </row>
    <row r="757" spans="2:10" ht="15.75" customHeight="1" x14ac:dyDescent="0.25">
      <c r="B757" s="13"/>
      <c r="F757" s="13"/>
      <c r="I757" s="20"/>
      <c r="J757" s="20"/>
    </row>
    <row r="758" spans="2:10" ht="15.75" customHeight="1" x14ac:dyDescent="0.25">
      <c r="B758" s="13"/>
      <c r="F758" s="13"/>
      <c r="I758" s="20"/>
      <c r="J758" s="20"/>
    </row>
    <row r="759" spans="2:10" ht="15.75" customHeight="1" x14ac:dyDescent="0.25">
      <c r="B759" s="13"/>
      <c r="F759" s="13"/>
      <c r="I759" s="20"/>
      <c r="J759" s="20"/>
    </row>
    <row r="760" spans="2:10" ht="15.75" customHeight="1" x14ac:dyDescent="0.25">
      <c r="B760" s="13"/>
      <c r="F760" s="13"/>
      <c r="I760" s="20"/>
      <c r="J760" s="20"/>
    </row>
    <row r="761" spans="2:10" ht="15.75" customHeight="1" x14ac:dyDescent="0.25">
      <c r="B761" s="13"/>
      <c r="F761" s="13"/>
      <c r="I761" s="20"/>
      <c r="J761" s="20"/>
    </row>
    <row r="762" spans="2:10" ht="15.75" customHeight="1" x14ac:dyDescent="0.25">
      <c r="B762" s="13"/>
      <c r="F762" s="13"/>
      <c r="I762" s="20"/>
      <c r="J762" s="20"/>
    </row>
    <row r="763" spans="2:10" ht="15.75" customHeight="1" x14ac:dyDescent="0.25">
      <c r="B763" s="13"/>
      <c r="F763" s="13"/>
      <c r="I763" s="20"/>
      <c r="J763" s="20"/>
    </row>
    <row r="764" spans="2:10" ht="15.75" customHeight="1" x14ac:dyDescent="0.25">
      <c r="B764" s="13"/>
      <c r="F764" s="13"/>
      <c r="I764" s="20"/>
      <c r="J764" s="20"/>
    </row>
    <row r="765" spans="2:10" ht="15.75" customHeight="1" x14ac:dyDescent="0.25">
      <c r="B765" s="13"/>
      <c r="F765" s="13"/>
      <c r="I765" s="20"/>
      <c r="J765" s="20"/>
    </row>
    <row r="766" spans="2:10" ht="15.75" customHeight="1" x14ac:dyDescent="0.25">
      <c r="B766" s="13"/>
      <c r="F766" s="13"/>
      <c r="I766" s="20"/>
      <c r="J766" s="20"/>
    </row>
    <row r="767" spans="2:10" ht="15.75" customHeight="1" x14ac:dyDescent="0.25">
      <c r="B767" s="13"/>
      <c r="F767" s="13"/>
      <c r="I767" s="20"/>
      <c r="J767" s="20"/>
    </row>
    <row r="768" spans="2:10" ht="15.75" customHeight="1" x14ac:dyDescent="0.25">
      <c r="B768" s="13"/>
      <c r="F768" s="13"/>
      <c r="I768" s="20"/>
      <c r="J768" s="20"/>
    </row>
    <row r="769" spans="2:10" ht="15.75" customHeight="1" x14ac:dyDescent="0.25">
      <c r="B769" s="13"/>
      <c r="F769" s="13"/>
      <c r="I769" s="20"/>
      <c r="J769" s="20"/>
    </row>
    <row r="770" spans="2:10" ht="15.75" customHeight="1" x14ac:dyDescent="0.25">
      <c r="B770" s="13"/>
      <c r="F770" s="13"/>
      <c r="I770" s="20"/>
      <c r="J770" s="20"/>
    </row>
    <row r="771" spans="2:10" ht="15.75" customHeight="1" x14ac:dyDescent="0.25">
      <c r="B771" s="13"/>
      <c r="F771" s="13"/>
      <c r="I771" s="20"/>
      <c r="J771" s="20"/>
    </row>
    <row r="772" spans="2:10" ht="15.75" customHeight="1" x14ac:dyDescent="0.25">
      <c r="B772" s="13"/>
      <c r="F772" s="13"/>
      <c r="I772" s="20"/>
      <c r="J772" s="20"/>
    </row>
    <row r="773" spans="2:10" ht="15.75" customHeight="1" x14ac:dyDescent="0.25">
      <c r="B773" s="13"/>
      <c r="F773" s="13"/>
      <c r="I773" s="20"/>
      <c r="J773" s="20"/>
    </row>
    <row r="774" spans="2:10" ht="15.75" customHeight="1" x14ac:dyDescent="0.25">
      <c r="B774" s="13"/>
      <c r="F774" s="13"/>
      <c r="I774" s="20"/>
      <c r="J774" s="20"/>
    </row>
    <row r="775" spans="2:10" ht="15.75" customHeight="1" x14ac:dyDescent="0.25">
      <c r="B775" s="13"/>
      <c r="F775" s="13"/>
      <c r="I775" s="20"/>
      <c r="J775" s="20"/>
    </row>
    <row r="776" spans="2:10" ht="15.75" customHeight="1" x14ac:dyDescent="0.25">
      <c r="B776" s="13"/>
      <c r="F776" s="13"/>
      <c r="I776" s="20"/>
      <c r="J776" s="20"/>
    </row>
    <row r="777" spans="2:10" ht="15.75" customHeight="1" x14ac:dyDescent="0.25">
      <c r="B777" s="13"/>
      <c r="F777" s="13"/>
      <c r="I777" s="20"/>
      <c r="J777" s="20"/>
    </row>
    <row r="778" spans="2:10" ht="15.75" customHeight="1" x14ac:dyDescent="0.25">
      <c r="B778" s="13"/>
      <c r="F778" s="13"/>
      <c r="I778" s="20"/>
      <c r="J778" s="20"/>
    </row>
    <row r="779" spans="2:10" ht="15.75" customHeight="1" x14ac:dyDescent="0.25">
      <c r="B779" s="13"/>
      <c r="F779" s="13"/>
      <c r="I779" s="20"/>
      <c r="J779" s="20"/>
    </row>
    <row r="780" spans="2:10" ht="15.75" customHeight="1" x14ac:dyDescent="0.25">
      <c r="B780" s="13"/>
      <c r="F780" s="13"/>
      <c r="I780" s="20"/>
      <c r="J780" s="20"/>
    </row>
    <row r="781" spans="2:10" ht="15.75" customHeight="1" x14ac:dyDescent="0.25">
      <c r="B781" s="13"/>
      <c r="F781" s="13"/>
      <c r="I781" s="10"/>
    </row>
    <row r="782" spans="2:10" ht="15.75" customHeight="1" x14ac:dyDescent="0.25">
      <c r="B782" s="13"/>
      <c r="F782" s="13"/>
      <c r="I782" s="10"/>
    </row>
    <row r="783" spans="2:10" ht="15.75" customHeight="1" x14ac:dyDescent="0.25">
      <c r="B783" s="13"/>
      <c r="F783" s="13"/>
      <c r="I783" s="10"/>
    </row>
    <row r="784" spans="2:10" ht="15.75" customHeight="1" x14ac:dyDescent="0.25">
      <c r="B784" s="13"/>
      <c r="F784" s="13"/>
      <c r="I784" s="10"/>
    </row>
    <row r="785" spans="2:9" ht="15.75" customHeight="1" x14ac:dyDescent="0.25">
      <c r="B785" s="13"/>
      <c r="F785" s="13"/>
      <c r="I785" s="10"/>
    </row>
    <row r="786" spans="2:9" ht="15.75" customHeight="1" x14ac:dyDescent="0.25">
      <c r="B786" s="13"/>
      <c r="F786" s="13"/>
      <c r="I786" s="10"/>
    </row>
    <row r="787" spans="2:9" ht="15.75" customHeight="1" x14ac:dyDescent="0.25">
      <c r="B787" s="13"/>
      <c r="F787" s="13"/>
      <c r="I787" s="10"/>
    </row>
    <row r="788" spans="2:9" ht="15.75" customHeight="1" x14ac:dyDescent="0.25">
      <c r="B788" s="13"/>
      <c r="F788" s="13"/>
      <c r="I788" s="10"/>
    </row>
    <row r="789" spans="2:9" ht="15.75" customHeight="1" x14ac:dyDescent="0.25">
      <c r="B789" s="13"/>
      <c r="F789" s="13"/>
      <c r="I789" s="10"/>
    </row>
    <row r="790" spans="2:9" ht="15.75" customHeight="1" x14ac:dyDescent="0.25">
      <c r="B790" s="13"/>
      <c r="F790" s="13"/>
      <c r="I790" s="10"/>
    </row>
    <row r="791" spans="2:9" ht="15.75" customHeight="1" x14ac:dyDescent="0.25">
      <c r="B791" s="13"/>
      <c r="F791" s="13"/>
      <c r="I791" s="10"/>
    </row>
    <row r="792" spans="2:9" ht="15.75" customHeight="1" x14ac:dyDescent="0.25">
      <c r="B792" s="13"/>
      <c r="F792" s="13"/>
      <c r="I792" s="10"/>
    </row>
    <row r="793" spans="2:9" ht="15.75" customHeight="1" x14ac:dyDescent="0.25">
      <c r="B793" s="13"/>
      <c r="F793" s="13"/>
      <c r="I793" s="10"/>
    </row>
    <row r="794" spans="2:9" ht="15.75" customHeight="1" x14ac:dyDescent="0.25">
      <c r="B794" s="13"/>
      <c r="F794" s="13"/>
      <c r="I794" s="10"/>
    </row>
    <row r="795" spans="2:9" ht="15.75" customHeight="1" x14ac:dyDescent="0.25">
      <c r="B795" s="13"/>
      <c r="F795" s="13"/>
      <c r="I795" s="10"/>
    </row>
    <row r="796" spans="2:9" ht="15.75" customHeight="1" x14ac:dyDescent="0.25">
      <c r="B796" s="13"/>
      <c r="F796" s="13"/>
      <c r="I796" s="10"/>
    </row>
    <row r="797" spans="2:9" ht="15.75" customHeight="1" x14ac:dyDescent="0.25">
      <c r="B797" s="13"/>
      <c r="F797" s="13"/>
      <c r="I797" s="10"/>
    </row>
    <row r="798" spans="2:9" ht="15.75" customHeight="1" x14ac:dyDescent="0.25">
      <c r="B798" s="13"/>
      <c r="F798" s="13"/>
      <c r="I798" s="10"/>
    </row>
    <row r="799" spans="2:9" ht="15.75" customHeight="1" x14ac:dyDescent="0.25">
      <c r="B799" s="13"/>
      <c r="F799" s="13"/>
      <c r="I799" s="10"/>
    </row>
    <row r="800" spans="2:9" ht="15.75" customHeight="1" x14ac:dyDescent="0.25">
      <c r="B800" s="13"/>
      <c r="F800" s="13"/>
      <c r="I800" s="10"/>
    </row>
    <row r="801" spans="2:10" ht="15.75" customHeight="1" x14ac:dyDescent="0.25">
      <c r="B801" s="13"/>
      <c r="F801" s="13"/>
      <c r="I801" s="10"/>
    </row>
    <row r="802" spans="2:10" ht="15.75" customHeight="1" x14ac:dyDescent="0.25">
      <c r="B802" s="13"/>
      <c r="F802" s="13"/>
      <c r="I802" s="10"/>
    </row>
    <row r="803" spans="2:10" ht="15.75" customHeight="1" x14ac:dyDescent="0.25">
      <c r="B803" s="13"/>
      <c r="F803" s="13"/>
      <c r="I803" s="10"/>
    </row>
    <row r="804" spans="2:10" ht="15.75" customHeight="1" x14ac:dyDescent="0.25">
      <c r="B804" s="13"/>
      <c r="F804" s="13"/>
      <c r="I804" s="10"/>
    </row>
    <row r="805" spans="2:10" ht="15.75" customHeight="1" x14ac:dyDescent="0.25">
      <c r="B805" s="13"/>
      <c r="F805" s="13"/>
      <c r="I805" s="20"/>
      <c r="J805" s="20"/>
    </row>
    <row r="806" spans="2:10" ht="15.75" customHeight="1" x14ac:dyDescent="0.25">
      <c r="B806" s="13"/>
      <c r="F806" s="13"/>
      <c r="I806" s="20"/>
      <c r="J806" s="20"/>
    </row>
    <row r="807" spans="2:10" ht="15.75" customHeight="1" x14ac:dyDescent="0.25">
      <c r="B807" s="13"/>
      <c r="F807" s="13"/>
      <c r="I807" s="20"/>
      <c r="J807" s="20"/>
    </row>
    <row r="808" spans="2:10" ht="15.75" customHeight="1" x14ac:dyDescent="0.25">
      <c r="B808" s="13"/>
      <c r="F808" s="13"/>
      <c r="I808" s="20"/>
      <c r="J808" s="20"/>
    </row>
    <row r="809" spans="2:10" ht="15.75" customHeight="1" x14ac:dyDescent="0.25">
      <c r="B809" s="13"/>
      <c r="F809" s="13"/>
      <c r="I809" s="20"/>
      <c r="J809" s="20"/>
    </row>
    <row r="810" spans="2:10" ht="15.75" customHeight="1" x14ac:dyDescent="0.25">
      <c r="B810" s="13"/>
      <c r="F810" s="13"/>
      <c r="I810" s="20"/>
      <c r="J810" s="20"/>
    </row>
    <row r="811" spans="2:10" ht="15.75" customHeight="1" x14ac:dyDescent="0.25">
      <c r="B811" s="13"/>
      <c r="F811" s="13"/>
      <c r="I811" s="20"/>
      <c r="J811" s="20"/>
    </row>
    <row r="812" spans="2:10" ht="15.75" customHeight="1" x14ac:dyDescent="0.25">
      <c r="B812" s="13"/>
      <c r="F812" s="13"/>
      <c r="I812" s="20"/>
      <c r="J812" s="20"/>
    </row>
    <row r="813" spans="2:10" ht="15.75" customHeight="1" x14ac:dyDescent="0.25">
      <c r="B813" s="13"/>
      <c r="F813" s="13"/>
      <c r="I813" s="20"/>
      <c r="J813" s="20"/>
    </row>
    <row r="814" spans="2:10" ht="15.75" customHeight="1" x14ac:dyDescent="0.25">
      <c r="B814" s="13"/>
      <c r="F814" s="13"/>
      <c r="I814" s="20"/>
      <c r="J814" s="20"/>
    </row>
    <row r="815" spans="2:10" ht="15.75" customHeight="1" x14ac:dyDescent="0.25">
      <c r="B815" s="13"/>
      <c r="F815" s="13"/>
      <c r="I815" s="20"/>
      <c r="J815" s="20"/>
    </row>
    <row r="816" spans="2:10" ht="15.75" customHeight="1" x14ac:dyDescent="0.25">
      <c r="B816" s="13"/>
      <c r="F816" s="13"/>
      <c r="I816" s="20"/>
      <c r="J816" s="20"/>
    </row>
    <row r="817" spans="2:10" ht="15.75" customHeight="1" x14ac:dyDescent="0.25">
      <c r="B817" s="13"/>
      <c r="F817" s="13"/>
      <c r="I817" s="20"/>
      <c r="J817" s="20"/>
    </row>
    <row r="818" spans="2:10" ht="15.75" customHeight="1" x14ac:dyDescent="0.25">
      <c r="B818" s="13"/>
      <c r="F818" s="13"/>
      <c r="I818" s="20"/>
      <c r="J818" s="20"/>
    </row>
    <row r="819" spans="2:10" ht="15.75" customHeight="1" x14ac:dyDescent="0.25">
      <c r="B819" s="13"/>
      <c r="F819" s="13"/>
      <c r="I819" s="20"/>
      <c r="J819" s="20"/>
    </row>
    <row r="820" spans="2:10" ht="15.75" customHeight="1" x14ac:dyDescent="0.25">
      <c r="B820" s="13"/>
      <c r="F820" s="13"/>
      <c r="I820" s="20"/>
      <c r="J820" s="20"/>
    </row>
    <row r="821" spans="2:10" ht="15.75" customHeight="1" x14ac:dyDescent="0.25">
      <c r="B821" s="13"/>
      <c r="F821" s="13"/>
      <c r="I821" s="20"/>
      <c r="J821" s="20"/>
    </row>
    <row r="822" spans="2:10" ht="15.75" customHeight="1" x14ac:dyDescent="0.25">
      <c r="B822" s="13"/>
      <c r="F822" s="13"/>
      <c r="I822" s="20"/>
      <c r="J822" s="20"/>
    </row>
    <row r="823" spans="2:10" ht="15.75" customHeight="1" x14ac:dyDescent="0.25">
      <c r="B823" s="13"/>
      <c r="F823" s="13"/>
      <c r="I823" s="20"/>
      <c r="J823" s="20"/>
    </row>
    <row r="824" spans="2:10" ht="15.75" customHeight="1" x14ac:dyDescent="0.25">
      <c r="B824" s="13"/>
      <c r="F824" s="13"/>
      <c r="I824" s="20"/>
      <c r="J824" s="20"/>
    </row>
    <row r="825" spans="2:10" ht="15.75" customHeight="1" x14ac:dyDescent="0.25">
      <c r="B825" s="13"/>
      <c r="F825" s="13"/>
      <c r="I825" s="20"/>
      <c r="J825" s="20"/>
    </row>
    <row r="826" spans="2:10" ht="15.75" customHeight="1" x14ac:dyDescent="0.25">
      <c r="B826" s="13"/>
      <c r="F826" s="13"/>
      <c r="I826" s="20"/>
      <c r="J826" s="20"/>
    </row>
    <row r="827" spans="2:10" ht="15.75" customHeight="1" x14ac:dyDescent="0.25">
      <c r="B827" s="13"/>
      <c r="F827" s="13"/>
      <c r="I827" s="20"/>
      <c r="J827" s="20"/>
    </row>
    <row r="828" spans="2:10" ht="15.75" customHeight="1" x14ac:dyDescent="0.25">
      <c r="B828" s="13"/>
      <c r="F828" s="13"/>
      <c r="I828" s="20"/>
      <c r="J828" s="20"/>
    </row>
    <row r="829" spans="2:10" ht="15.75" customHeight="1" x14ac:dyDescent="0.25">
      <c r="B829" s="13"/>
      <c r="F829" s="13"/>
      <c r="I829" s="10"/>
    </row>
    <row r="830" spans="2:10" ht="15.75" customHeight="1" x14ac:dyDescent="0.25">
      <c r="B830" s="13"/>
      <c r="F830" s="13"/>
      <c r="I830" s="10"/>
    </row>
    <row r="831" spans="2:10" ht="15.75" customHeight="1" x14ac:dyDescent="0.25">
      <c r="B831" s="13"/>
      <c r="F831" s="13"/>
      <c r="I831" s="10"/>
    </row>
    <row r="832" spans="2:10" ht="15.75" customHeight="1" x14ac:dyDescent="0.25">
      <c r="B832" s="13"/>
      <c r="F832" s="13"/>
      <c r="I832" s="10"/>
    </row>
    <row r="833" spans="2:9" ht="15.75" customHeight="1" x14ac:dyDescent="0.25">
      <c r="B833" s="13"/>
      <c r="F833" s="13"/>
      <c r="I833" s="10"/>
    </row>
    <row r="834" spans="2:9" ht="15.75" customHeight="1" x14ac:dyDescent="0.25">
      <c r="B834" s="13"/>
      <c r="F834" s="13"/>
      <c r="I834" s="10"/>
    </row>
    <row r="835" spans="2:9" ht="15.75" customHeight="1" x14ac:dyDescent="0.25">
      <c r="B835" s="13"/>
      <c r="F835" s="13"/>
      <c r="I835" s="10"/>
    </row>
    <row r="836" spans="2:9" ht="15.75" customHeight="1" x14ac:dyDescent="0.25">
      <c r="B836" s="13"/>
      <c r="F836" s="13"/>
      <c r="I836" s="10"/>
    </row>
    <row r="837" spans="2:9" ht="15.75" customHeight="1" x14ac:dyDescent="0.25">
      <c r="B837" s="13"/>
      <c r="F837" s="13"/>
      <c r="I837" s="10"/>
    </row>
    <row r="838" spans="2:9" ht="15.75" customHeight="1" x14ac:dyDescent="0.25">
      <c r="B838" s="13"/>
      <c r="F838" s="13"/>
      <c r="I838" s="10"/>
    </row>
    <row r="839" spans="2:9" ht="15.75" customHeight="1" x14ac:dyDescent="0.25">
      <c r="B839" s="13"/>
      <c r="F839" s="13"/>
      <c r="I839" s="10"/>
    </row>
    <row r="840" spans="2:9" ht="15.75" customHeight="1" x14ac:dyDescent="0.25">
      <c r="B840" s="13"/>
      <c r="F840" s="13"/>
      <c r="I840" s="10"/>
    </row>
    <row r="841" spans="2:9" ht="15.75" customHeight="1" x14ac:dyDescent="0.25">
      <c r="B841" s="13"/>
      <c r="F841" s="13"/>
      <c r="I841" s="10"/>
    </row>
    <row r="842" spans="2:9" ht="15.75" customHeight="1" x14ac:dyDescent="0.25">
      <c r="B842" s="13"/>
      <c r="F842" s="13"/>
      <c r="I842" s="10"/>
    </row>
    <row r="843" spans="2:9" ht="15.75" customHeight="1" x14ac:dyDescent="0.25">
      <c r="B843" s="13"/>
      <c r="F843" s="13"/>
      <c r="I843" s="10"/>
    </row>
    <row r="844" spans="2:9" ht="15.75" customHeight="1" x14ac:dyDescent="0.25">
      <c r="B844" s="13"/>
      <c r="F844" s="13"/>
      <c r="I844" s="10"/>
    </row>
    <row r="845" spans="2:9" ht="15.75" customHeight="1" x14ac:dyDescent="0.25">
      <c r="B845" s="13"/>
      <c r="F845" s="13"/>
      <c r="I845" s="10"/>
    </row>
    <row r="846" spans="2:9" ht="15.75" customHeight="1" x14ac:dyDescent="0.25">
      <c r="B846" s="13"/>
      <c r="F846" s="13"/>
      <c r="I846" s="10"/>
    </row>
    <row r="847" spans="2:9" ht="15.75" customHeight="1" x14ac:dyDescent="0.25">
      <c r="B847" s="13"/>
      <c r="F847" s="13"/>
      <c r="I847" s="10"/>
    </row>
    <row r="848" spans="2:9" ht="15.75" customHeight="1" x14ac:dyDescent="0.25">
      <c r="B848" s="13"/>
      <c r="F848" s="13"/>
      <c r="I848" s="10"/>
    </row>
    <row r="849" spans="2:10" ht="15.75" customHeight="1" x14ac:dyDescent="0.25">
      <c r="B849" s="13"/>
      <c r="F849" s="13"/>
      <c r="I849" s="10"/>
    </row>
    <row r="850" spans="2:10" ht="15.75" customHeight="1" x14ac:dyDescent="0.25">
      <c r="B850" s="13"/>
      <c r="F850" s="13"/>
      <c r="I850" s="10"/>
    </row>
    <row r="851" spans="2:10" ht="15.75" customHeight="1" x14ac:dyDescent="0.25">
      <c r="B851" s="13"/>
      <c r="F851" s="13"/>
      <c r="I851" s="10"/>
    </row>
    <row r="852" spans="2:10" ht="15.75" customHeight="1" x14ac:dyDescent="0.25">
      <c r="B852" s="13"/>
      <c r="F852" s="13"/>
      <c r="I852" s="10"/>
    </row>
    <row r="853" spans="2:10" ht="15.75" customHeight="1" x14ac:dyDescent="0.25">
      <c r="B853" s="13"/>
      <c r="F853" s="13"/>
      <c r="I853" s="20"/>
      <c r="J853" s="20"/>
    </row>
    <row r="854" spans="2:10" ht="15.75" customHeight="1" x14ac:dyDescent="0.25">
      <c r="B854" s="13"/>
      <c r="F854" s="13"/>
      <c r="I854" s="20"/>
      <c r="J854" s="20"/>
    </row>
    <row r="855" spans="2:10" ht="15.75" customHeight="1" x14ac:dyDescent="0.25">
      <c r="B855" s="13"/>
      <c r="F855" s="13"/>
      <c r="I855" s="20"/>
      <c r="J855" s="20"/>
    </row>
    <row r="856" spans="2:10" ht="15.75" customHeight="1" x14ac:dyDescent="0.25">
      <c r="B856" s="13"/>
      <c r="F856" s="13"/>
      <c r="I856" s="20"/>
      <c r="J856" s="20"/>
    </row>
    <row r="857" spans="2:10" ht="15.75" customHeight="1" x14ac:dyDescent="0.25">
      <c r="B857" s="13"/>
      <c r="F857" s="13"/>
      <c r="I857" s="20"/>
      <c r="J857" s="20"/>
    </row>
    <row r="858" spans="2:10" ht="15.75" customHeight="1" x14ac:dyDescent="0.25">
      <c r="B858" s="13"/>
      <c r="F858" s="13"/>
      <c r="I858" s="20"/>
      <c r="J858" s="20"/>
    </row>
    <row r="859" spans="2:10" ht="15.75" customHeight="1" x14ac:dyDescent="0.25">
      <c r="B859" s="13"/>
      <c r="F859" s="13"/>
      <c r="I859" s="20"/>
      <c r="J859" s="20"/>
    </row>
    <row r="860" spans="2:10" ht="15.75" customHeight="1" x14ac:dyDescent="0.25">
      <c r="B860" s="13"/>
      <c r="F860" s="13"/>
      <c r="I860" s="20"/>
      <c r="J860" s="20"/>
    </row>
    <row r="861" spans="2:10" ht="15.75" customHeight="1" x14ac:dyDescent="0.25">
      <c r="B861" s="13"/>
      <c r="F861" s="13"/>
      <c r="I861" s="20"/>
      <c r="J861" s="20"/>
    </row>
    <row r="862" spans="2:10" ht="15.75" customHeight="1" x14ac:dyDescent="0.25">
      <c r="B862" s="13"/>
      <c r="F862" s="13"/>
      <c r="I862" s="20"/>
      <c r="J862" s="20"/>
    </row>
    <row r="863" spans="2:10" ht="15.75" customHeight="1" x14ac:dyDescent="0.25">
      <c r="B863" s="13"/>
      <c r="F863" s="13"/>
      <c r="I863" s="20"/>
      <c r="J863" s="20"/>
    </row>
    <row r="864" spans="2:10" ht="15.75" customHeight="1" x14ac:dyDescent="0.25">
      <c r="B864" s="13"/>
      <c r="F864" s="13"/>
      <c r="I864" s="20"/>
      <c r="J864" s="20"/>
    </row>
    <row r="865" spans="1:10" ht="15.75" customHeight="1" x14ac:dyDescent="0.25">
      <c r="B865" s="13"/>
      <c r="F865" s="13"/>
      <c r="I865" s="20"/>
      <c r="J865" s="20"/>
    </row>
    <row r="866" spans="1:10" ht="15.75" customHeight="1" x14ac:dyDescent="0.25">
      <c r="B866" s="13"/>
      <c r="F866" s="13"/>
      <c r="I866" s="20"/>
      <c r="J866" s="20"/>
    </row>
    <row r="867" spans="1:10" ht="15.75" customHeight="1" x14ac:dyDescent="0.25">
      <c r="B867" s="13"/>
      <c r="F867" s="13"/>
      <c r="I867" s="20"/>
      <c r="J867" s="20"/>
    </row>
    <row r="868" spans="1:10" ht="15.75" customHeight="1" x14ac:dyDescent="0.25">
      <c r="B868" s="13"/>
      <c r="F868" s="13"/>
      <c r="I868" s="20"/>
      <c r="J868" s="20"/>
    </row>
    <row r="869" spans="1:10" ht="15.75" customHeight="1" x14ac:dyDescent="0.25">
      <c r="B869" s="13"/>
      <c r="F869" s="13"/>
      <c r="I869" s="20"/>
      <c r="J869" s="20"/>
    </row>
    <row r="870" spans="1:10" ht="15.75" customHeight="1" x14ac:dyDescent="0.25">
      <c r="B870" s="13"/>
      <c r="F870" s="13"/>
      <c r="I870" s="20"/>
      <c r="J870" s="20"/>
    </row>
    <row r="871" spans="1:10" ht="15.75" customHeight="1" x14ac:dyDescent="0.25">
      <c r="B871" s="13"/>
      <c r="F871" s="13"/>
      <c r="I871" s="20"/>
      <c r="J871" s="20"/>
    </row>
    <row r="872" spans="1:10" ht="15.75" customHeight="1" x14ac:dyDescent="0.25">
      <c r="B872" s="13"/>
      <c r="F872" s="13"/>
      <c r="I872" s="20"/>
      <c r="J872" s="20"/>
    </row>
    <row r="873" spans="1:10" ht="15.75" customHeight="1" x14ac:dyDescent="0.25">
      <c r="B873" s="13"/>
      <c r="F873" s="13"/>
      <c r="I873" s="20"/>
      <c r="J873" s="20"/>
    </row>
    <row r="874" spans="1:10" ht="15.75" customHeight="1" x14ac:dyDescent="0.25">
      <c r="B874" s="13"/>
      <c r="F874" s="13"/>
      <c r="I874" s="20"/>
      <c r="J874" s="20"/>
    </row>
    <row r="875" spans="1:10" ht="15.75" customHeight="1" x14ac:dyDescent="0.25">
      <c r="A875" s="11" t="s">
        <v>115</v>
      </c>
      <c r="B875" s="13"/>
      <c r="F875" s="13"/>
      <c r="I875" s="20"/>
      <c r="J875" s="20"/>
    </row>
    <row r="876" spans="1:10" ht="15.75" customHeight="1" x14ac:dyDescent="0.25">
      <c r="B876" s="13"/>
      <c r="F876" s="13"/>
      <c r="I876" s="20"/>
      <c r="J876" s="20"/>
    </row>
    <row r="877" spans="1:10" ht="15.75" customHeight="1" x14ac:dyDescent="0.25">
      <c r="B877" s="13"/>
      <c r="F877" s="13"/>
      <c r="I877" s="10"/>
    </row>
    <row r="878" spans="1:10" ht="15.75" customHeight="1" x14ac:dyDescent="0.25">
      <c r="B878" s="13"/>
      <c r="F878" s="13"/>
      <c r="I878" s="10"/>
    </row>
    <row r="879" spans="1:10" ht="15.75" customHeight="1" x14ac:dyDescent="0.25">
      <c r="B879" s="13"/>
      <c r="F879" s="13"/>
      <c r="I879" s="10"/>
    </row>
    <row r="880" spans="1:10" ht="15.75" customHeight="1" x14ac:dyDescent="0.25">
      <c r="B880" s="13"/>
      <c r="F880" s="13"/>
      <c r="I880" s="10"/>
    </row>
    <row r="881" spans="2:9" ht="15.75" customHeight="1" x14ac:dyDescent="0.25">
      <c r="B881" s="13"/>
      <c r="F881" s="13"/>
      <c r="I881" s="10"/>
    </row>
    <row r="882" spans="2:9" ht="15.75" customHeight="1" x14ac:dyDescent="0.25">
      <c r="B882" s="13"/>
      <c r="F882" s="13"/>
      <c r="I882" s="10"/>
    </row>
    <row r="883" spans="2:9" ht="15.75" customHeight="1" x14ac:dyDescent="0.25">
      <c r="B883" s="13"/>
      <c r="F883" s="13"/>
      <c r="I883" s="10"/>
    </row>
    <row r="884" spans="2:9" ht="15.75" customHeight="1" x14ac:dyDescent="0.25">
      <c r="B884" s="13"/>
      <c r="F884" s="13"/>
      <c r="I884" s="10"/>
    </row>
    <row r="885" spans="2:9" ht="15.75" customHeight="1" x14ac:dyDescent="0.25">
      <c r="B885" s="13"/>
      <c r="F885" s="13"/>
      <c r="I885" s="10"/>
    </row>
    <row r="886" spans="2:9" ht="15.75" customHeight="1" x14ac:dyDescent="0.25">
      <c r="B886" s="13"/>
      <c r="F886" s="13"/>
      <c r="I886" s="10"/>
    </row>
    <row r="887" spans="2:9" ht="15.75" customHeight="1" x14ac:dyDescent="0.25">
      <c r="B887" s="13"/>
      <c r="F887" s="13"/>
      <c r="I887" s="10"/>
    </row>
    <row r="888" spans="2:9" ht="15.75" customHeight="1" x14ac:dyDescent="0.25">
      <c r="B888" s="13"/>
      <c r="F888" s="13"/>
      <c r="I888" s="10"/>
    </row>
    <row r="889" spans="2:9" ht="15.75" customHeight="1" x14ac:dyDescent="0.25">
      <c r="B889" s="13"/>
      <c r="F889" s="13"/>
      <c r="I889" s="10"/>
    </row>
    <row r="890" spans="2:9" ht="15.75" customHeight="1" x14ac:dyDescent="0.25">
      <c r="B890" s="13"/>
      <c r="F890" s="13"/>
      <c r="I890" s="10"/>
    </row>
    <row r="891" spans="2:9" ht="15.75" customHeight="1" x14ac:dyDescent="0.25">
      <c r="B891" s="13"/>
      <c r="F891" s="13"/>
      <c r="I891" s="10"/>
    </row>
    <row r="892" spans="2:9" ht="15.75" customHeight="1" x14ac:dyDescent="0.25">
      <c r="B892" s="13"/>
      <c r="F892" s="13"/>
      <c r="I892" s="10"/>
    </row>
    <row r="893" spans="2:9" ht="15.75" customHeight="1" x14ac:dyDescent="0.25">
      <c r="B893" s="13"/>
      <c r="F893" s="13"/>
      <c r="I893" s="10"/>
    </row>
    <row r="894" spans="2:9" ht="15.75" customHeight="1" x14ac:dyDescent="0.25">
      <c r="B894" s="13"/>
      <c r="F894" s="13"/>
      <c r="I894" s="10"/>
    </row>
    <row r="895" spans="2:9" ht="15.75" customHeight="1" x14ac:dyDescent="0.25">
      <c r="B895" s="13"/>
      <c r="F895" s="13"/>
      <c r="I895" s="10"/>
    </row>
    <row r="896" spans="2:9" ht="15.75" customHeight="1" x14ac:dyDescent="0.25">
      <c r="B896" s="13"/>
      <c r="F896" s="13"/>
      <c r="I896" s="10"/>
    </row>
    <row r="897" spans="2:10" ht="15.75" customHeight="1" x14ac:dyDescent="0.25">
      <c r="B897" s="13"/>
      <c r="F897" s="13"/>
      <c r="I897" s="10"/>
    </row>
    <row r="898" spans="2:10" ht="15.75" customHeight="1" x14ac:dyDescent="0.25">
      <c r="B898" s="13"/>
      <c r="F898" s="13"/>
      <c r="I898" s="10"/>
    </row>
    <row r="899" spans="2:10" ht="15.75" customHeight="1" x14ac:dyDescent="0.25">
      <c r="B899" s="13"/>
      <c r="F899" s="13"/>
      <c r="I899" s="10"/>
    </row>
    <row r="900" spans="2:10" ht="15.75" customHeight="1" x14ac:dyDescent="0.25">
      <c r="B900" s="13"/>
      <c r="F900" s="13"/>
      <c r="I900" s="10"/>
    </row>
    <row r="901" spans="2:10" ht="15.75" customHeight="1" x14ac:dyDescent="0.25">
      <c r="B901" s="13"/>
      <c r="F901" s="13"/>
      <c r="I901" s="20"/>
      <c r="J901" s="20"/>
    </row>
    <row r="902" spans="2:10" ht="15.75" customHeight="1" x14ac:dyDescent="0.25">
      <c r="B902" s="13"/>
      <c r="F902" s="13"/>
      <c r="I902" s="20"/>
      <c r="J902" s="20"/>
    </row>
    <row r="903" spans="2:10" ht="15.75" customHeight="1" x14ac:dyDescent="0.25">
      <c r="B903" s="13"/>
      <c r="F903" s="13"/>
      <c r="I903" s="20"/>
      <c r="J903" s="20"/>
    </row>
    <row r="904" spans="2:10" ht="15.75" customHeight="1" x14ac:dyDescent="0.25">
      <c r="B904" s="13"/>
      <c r="F904" s="13"/>
      <c r="I904" s="20"/>
      <c r="J904" s="20"/>
    </row>
    <row r="905" spans="2:10" ht="15.75" customHeight="1" x14ac:dyDescent="0.25">
      <c r="B905" s="13"/>
      <c r="F905" s="13"/>
      <c r="I905" s="20"/>
      <c r="J905" s="20"/>
    </row>
    <row r="906" spans="2:10" ht="15.75" customHeight="1" x14ac:dyDescent="0.25">
      <c r="B906" s="13"/>
      <c r="F906" s="13"/>
      <c r="I906" s="20"/>
      <c r="J906" s="20"/>
    </row>
    <row r="907" spans="2:10" ht="15.75" customHeight="1" x14ac:dyDescent="0.25">
      <c r="B907" s="13"/>
      <c r="F907" s="13"/>
      <c r="I907" s="20"/>
      <c r="J907" s="20"/>
    </row>
    <row r="908" spans="2:10" ht="15.75" customHeight="1" x14ac:dyDescent="0.25">
      <c r="B908" s="13"/>
      <c r="F908" s="13"/>
      <c r="I908" s="20"/>
      <c r="J908" s="20"/>
    </row>
    <row r="909" spans="2:10" ht="15.75" customHeight="1" x14ac:dyDescent="0.25">
      <c r="B909" s="13"/>
      <c r="F909" s="13"/>
      <c r="I909" s="20"/>
      <c r="J909" s="20"/>
    </row>
    <row r="910" spans="2:10" ht="15.75" customHeight="1" x14ac:dyDescent="0.25">
      <c r="B910" s="13"/>
      <c r="F910" s="13"/>
      <c r="I910" s="20"/>
      <c r="J910" s="20"/>
    </row>
    <row r="911" spans="2:10" ht="15.75" customHeight="1" x14ac:dyDescent="0.25">
      <c r="B911" s="13"/>
      <c r="F911" s="13"/>
      <c r="I911" s="20"/>
      <c r="J911" s="20"/>
    </row>
    <row r="912" spans="2:10" ht="15.75" customHeight="1" x14ac:dyDescent="0.25">
      <c r="B912" s="13"/>
      <c r="F912" s="13"/>
      <c r="I912" s="20"/>
      <c r="J912" s="20"/>
    </row>
    <row r="913" spans="2:10" ht="15.75" customHeight="1" x14ac:dyDescent="0.25">
      <c r="B913" s="13"/>
      <c r="F913" s="13"/>
      <c r="I913" s="20"/>
      <c r="J913" s="20"/>
    </row>
    <row r="914" spans="2:10" ht="15.75" customHeight="1" x14ac:dyDescent="0.25">
      <c r="B914" s="13"/>
      <c r="F914" s="13"/>
      <c r="I914" s="20"/>
      <c r="J914" s="20"/>
    </row>
    <row r="915" spans="2:10" ht="15.75" customHeight="1" x14ac:dyDescent="0.25">
      <c r="B915" s="13"/>
      <c r="F915" s="13"/>
      <c r="I915" s="20"/>
      <c r="J915" s="20"/>
    </row>
    <row r="916" spans="2:10" ht="15.75" customHeight="1" x14ac:dyDescent="0.25">
      <c r="B916" s="13"/>
      <c r="F916" s="13"/>
      <c r="I916" s="20"/>
      <c r="J916" s="20"/>
    </row>
    <row r="917" spans="2:10" ht="15.75" customHeight="1" x14ac:dyDescent="0.25">
      <c r="B917" s="13"/>
      <c r="F917" s="13"/>
      <c r="I917" s="20"/>
      <c r="J917" s="20"/>
    </row>
    <row r="918" spans="2:10" ht="15.75" customHeight="1" x14ac:dyDescent="0.25">
      <c r="B918" s="13"/>
      <c r="F918" s="13"/>
      <c r="I918" s="20"/>
      <c r="J918" s="20"/>
    </row>
    <row r="919" spans="2:10" ht="15.75" customHeight="1" x14ac:dyDescent="0.25">
      <c r="B919" s="13"/>
      <c r="F919" s="13"/>
      <c r="I919" s="20"/>
      <c r="J919" s="20"/>
    </row>
    <row r="920" spans="2:10" ht="15.75" customHeight="1" x14ac:dyDescent="0.25">
      <c r="B920" s="13"/>
      <c r="F920" s="13"/>
      <c r="I920" s="20"/>
      <c r="J920" s="20"/>
    </row>
    <row r="921" spans="2:10" ht="15.75" customHeight="1" x14ac:dyDescent="0.25">
      <c r="B921" s="13"/>
      <c r="F921" s="13"/>
      <c r="I921" s="20"/>
      <c r="J921" s="20"/>
    </row>
    <row r="922" spans="2:10" ht="15.75" customHeight="1" x14ac:dyDescent="0.25">
      <c r="B922" s="13"/>
      <c r="F922" s="13"/>
      <c r="I922" s="20"/>
      <c r="J922" s="20"/>
    </row>
    <row r="923" spans="2:10" ht="15.75" customHeight="1" x14ac:dyDescent="0.25">
      <c r="B923" s="13"/>
      <c r="F923" s="13"/>
      <c r="I923" s="20"/>
      <c r="J923" s="20"/>
    </row>
    <row r="924" spans="2:10" ht="15.75" customHeight="1" x14ac:dyDescent="0.25">
      <c r="B924" s="13"/>
      <c r="F924" s="13"/>
      <c r="I924" s="20"/>
      <c r="J924" s="20"/>
    </row>
    <row r="925" spans="2:10" ht="15.75" customHeight="1" x14ac:dyDescent="0.25">
      <c r="B925" s="13"/>
      <c r="F925" s="13"/>
      <c r="I925" s="10"/>
    </row>
    <row r="926" spans="2:10" ht="15.75" customHeight="1" x14ac:dyDescent="0.25">
      <c r="B926" s="13"/>
      <c r="F926" s="13"/>
      <c r="I926" s="10"/>
    </row>
    <row r="927" spans="2:10" ht="15.75" customHeight="1" x14ac:dyDescent="0.25">
      <c r="B927" s="13"/>
      <c r="F927" s="13"/>
      <c r="I927" s="10"/>
    </row>
    <row r="928" spans="2:10" ht="15.75" customHeight="1" x14ac:dyDescent="0.25">
      <c r="B928" s="13"/>
      <c r="F928" s="13"/>
      <c r="I928" s="10"/>
    </row>
    <row r="929" spans="2:9" ht="15.75" customHeight="1" x14ac:dyDescent="0.25">
      <c r="B929" s="13"/>
      <c r="F929" s="13"/>
      <c r="I929" s="10"/>
    </row>
    <row r="930" spans="2:9" ht="15.75" customHeight="1" x14ac:dyDescent="0.25">
      <c r="B930" s="13"/>
      <c r="F930" s="13"/>
      <c r="I930" s="10"/>
    </row>
    <row r="931" spans="2:9" ht="15.75" customHeight="1" x14ac:dyDescent="0.25">
      <c r="B931" s="13"/>
      <c r="F931" s="13"/>
      <c r="I931" s="10"/>
    </row>
    <row r="932" spans="2:9" ht="15.75" customHeight="1" x14ac:dyDescent="0.25">
      <c r="B932" s="13"/>
      <c r="F932" s="13"/>
      <c r="I932" s="10"/>
    </row>
    <row r="933" spans="2:9" ht="15.75" customHeight="1" x14ac:dyDescent="0.25">
      <c r="B933" s="13"/>
      <c r="F933" s="13"/>
      <c r="I933" s="10"/>
    </row>
    <row r="934" spans="2:9" ht="15.75" customHeight="1" x14ac:dyDescent="0.25">
      <c r="B934" s="13"/>
      <c r="F934" s="13"/>
      <c r="I934" s="10"/>
    </row>
    <row r="935" spans="2:9" ht="15.75" customHeight="1" x14ac:dyDescent="0.25">
      <c r="B935" s="13"/>
      <c r="F935" s="13"/>
      <c r="I935" s="10"/>
    </row>
    <row r="936" spans="2:9" ht="15.75" customHeight="1" x14ac:dyDescent="0.25">
      <c r="B936" s="13"/>
      <c r="F936" s="13"/>
      <c r="I936" s="10"/>
    </row>
    <row r="937" spans="2:9" ht="15.75" customHeight="1" x14ac:dyDescent="0.25">
      <c r="B937" s="13"/>
      <c r="F937" s="13"/>
      <c r="I937" s="10"/>
    </row>
    <row r="938" spans="2:9" ht="15.75" customHeight="1" x14ac:dyDescent="0.25">
      <c r="B938" s="13"/>
      <c r="F938" s="13"/>
      <c r="I938" s="10"/>
    </row>
    <row r="939" spans="2:9" ht="15.75" customHeight="1" x14ac:dyDescent="0.25">
      <c r="B939" s="13"/>
      <c r="F939" s="13"/>
      <c r="I939" s="10"/>
    </row>
    <row r="940" spans="2:9" ht="15.75" customHeight="1" x14ac:dyDescent="0.25">
      <c r="B940" s="13"/>
      <c r="F940" s="13"/>
      <c r="I940" s="10"/>
    </row>
    <row r="941" spans="2:9" ht="15.75" customHeight="1" x14ac:dyDescent="0.25">
      <c r="B941" s="13"/>
      <c r="F941" s="13"/>
      <c r="I941" s="10"/>
    </row>
    <row r="942" spans="2:9" ht="15.75" customHeight="1" x14ac:dyDescent="0.25">
      <c r="B942" s="13"/>
      <c r="F942" s="13"/>
      <c r="I942" s="10"/>
    </row>
    <row r="943" spans="2:9" ht="15.75" customHeight="1" x14ac:dyDescent="0.25">
      <c r="B943" s="13"/>
      <c r="F943" s="13"/>
      <c r="I943" s="10"/>
    </row>
    <row r="944" spans="2:9" ht="15.75" customHeight="1" x14ac:dyDescent="0.25">
      <c r="B944" s="13"/>
      <c r="F944" s="13"/>
      <c r="I944" s="10"/>
    </row>
    <row r="945" spans="2:10" ht="15.75" customHeight="1" x14ac:dyDescent="0.25">
      <c r="B945" s="13"/>
      <c r="F945" s="13"/>
      <c r="I945" s="10"/>
    </row>
    <row r="946" spans="2:10" ht="15.75" customHeight="1" x14ac:dyDescent="0.25">
      <c r="B946" s="13"/>
      <c r="F946" s="13"/>
      <c r="I946" s="10"/>
    </row>
    <row r="947" spans="2:10" ht="15.75" customHeight="1" x14ac:dyDescent="0.25">
      <c r="B947" s="13"/>
      <c r="F947" s="13"/>
      <c r="I947" s="10"/>
    </row>
    <row r="948" spans="2:10" ht="15.75" customHeight="1" x14ac:dyDescent="0.25">
      <c r="B948" s="13"/>
      <c r="F948" s="13"/>
      <c r="I948" s="10"/>
    </row>
    <row r="949" spans="2:10" ht="15.75" customHeight="1" x14ac:dyDescent="0.25">
      <c r="B949" s="13"/>
      <c r="F949" s="13"/>
      <c r="I949" s="20"/>
      <c r="J949" s="20"/>
    </row>
    <row r="950" spans="2:10" ht="15.75" customHeight="1" x14ac:dyDescent="0.25">
      <c r="B950" s="13"/>
      <c r="F950" s="13"/>
      <c r="I950" s="20"/>
      <c r="J950" s="20"/>
    </row>
    <row r="951" spans="2:10" ht="15.75" customHeight="1" x14ac:dyDescent="0.25">
      <c r="B951" s="13"/>
      <c r="F951" s="13"/>
      <c r="I951" s="20"/>
      <c r="J951" s="20"/>
    </row>
    <row r="952" spans="2:10" ht="15.75" customHeight="1" x14ac:dyDescent="0.25">
      <c r="B952" s="13"/>
      <c r="F952" s="13"/>
      <c r="I952" s="20"/>
      <c r="J952" s="20"/>
    </row>
    <row r="953" spans="2:10" ht="15.75" customHeight="1" x14ac:dyDescent="0.25">
      <c r="B953" s="13"/>
      <c r="F953" s="13"/>
      <c r="I953" s="20"/>
      <c r="J953" s="20"/>
    </row>
    <row r="954" spans="2:10" ht="15.75" customHeight="1" x14ac:dyDescent="0.25">
      <c r="B954" s="13"/>
      <c r="F954" s="13"/>
      <c r="I954" s="20"/>
      <c r="J954" s="20"/>
    </row>
    <row r="955" spans="2:10" ht="15.75" customHeight="1" x14ac:dyDescent="0.25">
      <c r="B955" s="13"/>
      <c r="F955" s="13"/>
      <c r="I955" s="20"/>
      <c r="J955" s="20"/>
    </row>
    <row r="956" spans="2:10" ht="15.75" customHeight="1" x14ac:dyDescent="0.25">
      <c r="B956" s="13"/>
      <c r="F956" s="13"/>
      <c r="I956" s="20"/>
      <c r="J956" s="20"/>
    </row>
    <row r="957" spans="2:10" ht="15.75" customHeight="1" x14ac:dyDescent="0.25">
      <c r="B957" s="13"/>
      <c r="F957" s="13"/>
      <c r="I957" s="20"/>
      <c r="J957" s="20"/>
    </row>
    <row r="958" spans="2:10" ht="15.75" customHeight="1" x14ac:dyDescent="0.25">
      <c r="B958" s="13"/>
      <c r="F958" s="13"/>
      <c r="I958" s="20"/>
      <c r="J958" s="20"/>
    </row>
    <row r="959" spans="2:10" ht="15.75" customHeight="1" x14ac:dyDescent="0.25">
      <c r="B959" s="13"/>
      <c r="F959" s="13"/>
      <c r="I959" s="20"/>
      <c r="J959" s="20"/>
    </row>
    <row r="960" spans="2:10" ht="15.75" customHeight="1" x14ac:dyDescent="0.25">
      <c r="B960" s="13"/>
      <c r="F960" s="13"/>
      <c r="I960" s="20"/>
      <c r="J960" s="20"/>
    </row>
    <row r="961" spans="2:10" ht="15.75" customHeight="1" x14ac:dyDescent="0.25">
      <c r="B961" s="13"/>
      <c r="F961" s="13"/>
      <c r="I961" s="20"/>
      <c r="J961" s="20"/>
    </row>
    <row r="962" spans="2:10" ht="15.75" customHeight="1" x14ac:dyDescent="0.25">
      <c r="B962" s="13"/>
      <c r="F962" s="13"/>
      <c r="I962" s="20"/>
      <c r="J962" s="20"/>
    </row>
    <row r="963" spans="2:10" ht="15.75" customHeight="1" x14ac:dyDescent="0.25">
      <c r="B963" s="13"/>
      <c r="F963" s="13"/>
      <c r="I963" s="20"/>
      <c r="J963" s="20"/>
    </row>
    <row r="964" spans="2:10" ht="15.75" customHeight="1" x14ac:dyDescent="0.25">
      <c r="B964" s="13"/>
      <c r="F964" s="13"/>
      <c r="I964" s="20"/>
      <c r="J964" s="20"/>
    </row>
    <row r="965" spans="2:10" ht="15.75" customHeight="1" x14ac:dyDescent="0.25">
      <c r="B965" s="13"/>
      <c r="F965" s="13"/>
      <c r="I965" s="20"/>
      <c r="J965" s="20"/>
    </row>
    <row r="966" spans="2:10" ht="15.75" customHeight="1" x14ac:dyDescent="0.25">
      <c r="B966" s="13"/>
      <c r="F966" s="13"/>
      <c r="I966" s="20"/>
      <c r="J966" s="20"/>
    </row>
    <row r="967" spans="2:10" ht="15.75" customHeight="1" x14ac:dyDescent="0.25">
      <c r="B967" s="13"/>
      <c r="F967" s="13"/>
      <c r="I967" s="20"/>
      <c r="J967" s="20"/>
    </row>
    <row r="968" spans="2:10" ht="15.75" customHeight="1" x14ac:dyDescent="0.25">
      <c r="B968" s="13"/>
      <c r="F968" s="13"/>
      <c r="I968" s="20"/>
      <c r="J968" s="20"/>
    </row>
    <row r="969" spans="2:10" ht="15.75" customHeight="1" x14ac:dyDescent="0.25">
      <c r="B969" s="13"/>
      <c r="F969" s="13"/>
      <c r="I969" s="20"/>
      <c r="J969" s="20"/>
    </row>
    <row r="970" spans="2:10" ht="15.75" customHeight="1" x14ac:dyDescent="0.25">
      <c r="B970" s="13"/>
      <c r="F970" s="13"/>
      <c r="I970" s="20"/>
      <c r="J970" s="20"/>
    </row>
    <row r="971" spans="2:10" ht="15.75" customHeight="1" x14ac:dyDescent="0.25">
      <c r="B971" s="13"/>
      <c r="F971" s="13"/>
      <c r="I971" s="20"/>
      <c r="J971" s="20"/>
    </row>
    <row r="972" spans="2:10" ht="15.75" customHeight="1" x14ac:dyDescent="0.25">
      <c r="B972" s="13"/>
      <c r="F972" s="13"/>
      <c r="I972" s="20"/>
      <c r="J972" s="20"/>
    </row>
    <row r="973" spans="2:10" ht="15.75" customHeight="1" x14ac:dyDescent="0.25">
      <c r="B973" s="13"/>
      <c r="F973" s="13"/>
      <c r="I973" s="10"/>
    </row>
    <row r="974" spans="2:10" ht="15.75" customHeight="1" x14ac:dyDescent="0.25">
      <c r="B974" s="13"/>
      <c r="F974" s="13"/>
      <c r="I974" s="10"/>
    </row>
    <row r="975" spans="2:10" ht="15.75" customHeight="1" x14ac:dyDescent="0.25">
      <c r="B975" s="13"/>
      <c r="F975" s="13"/>
      <c r="I975" s="10"/>
    </row>
    <row r="976" spans="2:10" ht="15.75" customHeight="1" x14ac:dyDescent="0.25">
      <c r="B976" s="13"/>
      <c r="F976" s="13"/>
      <c r="I976" s="10"/>
    </row>
    <row r="977" spans="2:9" ht="15.75" customHeight="1" x14ac:dyDescent="0.25">
      <c r="B977" s="13"/>
      <c r="F977" s="13"/>
      <c r="I977" s="10"/>
    </row>
    <row r="978" spans="2:9" ht="15.75" customHeight="1" x14ac:dyDescent="0.25">
      <c r="B978" s="13"/>
      <c r="F978" s="13"/>
      <c r="I978" s="10"/>
    </row>
    <row r="979" spans="2:9" ht="15.75" customHeight="1" x14ac:dyDescent="0.25">
      <c r="B979" s="13"/>
      <c r="F979" s="13"/>
      <c r="I979" s="10"/>
    </row>
    <row r="980" spans="2:9" ht="15.75" customHeight="1" x14ac:dyDescent="0.25">
      <c r="B980" s="13"/>
      <c r="F980" s="13"/>
      <c r="I980" s="10"/>
    </row>
    <row r="981" spans="2:9" ht="15.75" customHeight="1" x14ac:dyDescent="0.25">
      <c r="B981" s="13"/>
      <c r="F981" s="13"/>
      <c r="I981" s="10"/>
    </row>
    <row r="982" spans="2:9" ht="15.75" customHeight="1" x14ac:dyDescent="0.25">
      <c r="B982" s="13"/>
      <c r="F982" s="13"/>
      <c r="I982" s="10"/>
    </row>
    <row r="983" spans="2:9" ht="15.75" customHeight="1" x14ac:dyDescent="0.25">
      <c r="B983" s="13"/>
      <c r="F983" s="13"/>
      <c r="I983" s="10"/>
    </row>
    <row r="984" spans="2:9" ht="15.75" customHeight="1" x14ac:dyDescent="0.25">
      <c r="B984" s="13"/>
      <c r="F984" s="13"/>
      <c r="I984" s="10"/>
    </row>
    <row r="985" spans="2:9" ht="15.75" customHeight="1" x14ac:dyDescent="0.25">
      <c r="B985" s="13"/>
      <c r="F985" s="13"/>
      <c r="I985" s="10"/>
    </row>
    <row r="986" spans="2:9" ht="15.75" customHeight="1" x14ac:dyDescent="0.25">
      <c r="B986" s="13"/>
      <c r="F986" s="13"/>
      <c r="I986" s="10"/>
    </row>
    <row r="987" spans="2:9" ht="15.75" customHeight="1" x14ac:dyDescent="0.25">
      <c r="B987" s="13"/>
      <c r="F987" s="13"/>
      <c r="I987" s="10"/>
    </row>
    <row r="988" spans="2:9" ht="15.75" customHeight="1" x14ac:dyDescent="0.25">
      <c r="B988" s="13"/>
      <c r="F988" s="13"/>
      <c r="I988" s="10"/>
    </row>
    <row r="989" spans="2:9" ht="15.75" customHeight="1" x14ac:dyDescent="0.25">
      <c r="B989" s="13"/>
      <c r="F989" s="13"/>
      <c r="I989" s="10"/>
    </row>
    <row r="990" spans="2:9" ht="15.75" customHeight="1" x14ac:dyDescent="0.25">
      <c r="B990" s="13"/>
      <c r="F990" s="13"/>
      <c r="I990" s="10"/>
    </row>
    <row r="991" spans="2:9" ht="15.75" customHeight="1" x14ac:dyDescent="0.25">
      <c r="B991" s="13"/>
      <c r="F991" s="13"/>
      <c r="I991" s="10"/>
    </row>
    <row r="992" spans="2:9" ht="15.75" customHeight="1" x14ac:dyDescent="0.25">
      <c r="B992" s="13"/>
      <c r="F992" s="13"/>
      <c r="I992" s="10"/>
    </row>
    <row r="993" spans="2:10" ht="15.75" customHeight="1" x14ac:dyDescent="0.25">
      <c r="B993" s="13"/>
      <c r="F993" s="13"/>
      <c r="I993" s="10"/>
    </row>
    <row r="994" spans="2:10" ht="15.75" customHeight="1" x14ac:dyDescent="0.25">
      <c r="B994" s="13"/>
      <c r="F994" s="13"/>
      <c r="I994" s="10"/>
    </row>
    <row r="995" spans="2:10" ht="15.75" customHeight="1" x14ac:dyDescent="0.25">
      <c r="B995" s="13"/>
      <c r="F995" s="13"/>
      <c r="I995" s="10"/>
    </row>
    <row r="996" spans="2:10" ht="15.75" customHeight="1" x14ac:dyDescent="0.25">
      <c r="B996" s="13"/>
      <c r="F996" s="13"/>
      <c r="I996" s="10"/>
    </row>
    <row r="997" spans="2:10" ht="15.75" customHeight="1" x14ac:dyDescent="0.25">
      <c r="B997" s="13"/>
      <c r="F997" s="13"/>
      <c r="I997" s="20"/>
      <c r="J997" s="20"/>
    </row>
    <row r="998" spans="2:10" ht="15.75" customHeight="1" x14ac:dyDescent="0.25">
      <c r="B998" s="13"/>
      <c r="F998" s="13"/>
      <c r="I998" s="20"/>
      <c r="J998" s="20"/>
    </row>
    <row r="999" spans="2:10" ht="15.75" customHeight="1" x14ac:dyDescent="0.25">
      <c r="B999" s="13"/>
      <c r="F999" s="13"/>
      <c r="I999" s="20"/>
      <c r="J999" s="20"/>
    </row>
    <row r="1000" spans="2:10" ht="15.75" customHeight="1" x14ac:dyDescent="0.25">
      <c r="B1000" s="13"/>
      <c r="F1000" s="13"/>
      <c r="I1000" s="20"/>
      <c r="J1000" s="20"/>
    </row>
    <row r="1001" spans="2:10" ht="15.75" customHeight="1" x14ac:dyDescent="0.25">
      <c r="B1001" s="13"/>
      <c r="F1001" s="13"/>
      <c r="I1001" s="20"/>
      <c r="J1001" s="20"/>
    </row>
    <row r="1002" spans="2:10" ht="15.75" customHeight="1" x14ac:dyDescent="0.25">
      <c r="B1002" s="13"/>
      <c r="F1002" s="13"/>
      <c r="I1002" s="20"/>
      <c r="J1002" s="20"/>
    </row>
    <row r="1003" spans="2:10" ht="15.75" customHeight="1" x14ac:dyDescent="0.25">
      <c r="B1003" s="13"/>
      <c r="F1003" s="13"/>
      <c r="I1003" s="20"/>
      <c r="J1003" s="20"/>
    </row>
    <row r="1004" spans="2:10" ht="15.75" customHeight="1" x14ac:dyDescent="0.25">
      <c r="B1004" s="13"/>
      <c r="F1004" s="13"/>
      <c r="I1004" s="20"/>
      <c r="J1004" s="20"/>
    </row>
    <row r="1005" spans="2:10" ht="15.75" customHeight="1" x14ac:dyDescent="0.25">
      <c r="B1005" s="13"/>
      <c r="F1005" s="13"/>
      <c r="I1005" s="20"/>
      <c r="J1005" s="20"/>
    </row>
    <row r="1006" spans="2:10" ht="15.75" customHeight="1" x14ac:dyDescent="0.25">
      <c r="B1006" s="13"/>
      <c r="F1006" s="13"/>
      <c r="I1006" s="20"/>
      <c r="J1006" s="20"/>
    </row>
    <row r="1007" spans="2:10" ht="15.75" customHeight="1" x14ac:dyDescent="0.25">
      <c r="B1007" s="13"/>
      <c r="F1007" s="13"/>
      <c r="I1007" s="20"/>
      <c r="J1007" s="20"/>
    </row>
    <row r="1008" spans="2:10" ht="15.75" customHeight="1" x14ac:dyDescent="0.25">
      <c r="B1008" s="13"/>
      <c r="F1008" s="13"/>
      <c r="I1008" s="20"/>
      <c r="J1008" s="20"/>
    </row>
    <row r="1009" spans="1:10" ht="15.75" customHeight="1" x14ac:dyDescent="0.25">
      <c r="B1009" s="13"/>
      <c r="F1009" s="13"/>
      <c r="I1009" s="20"/>
      <c r="J1009" s="20"/>
    </row>
    <row r="1010" spans="1:10" ht="15.75" customHeight="1" x14ac:dyDescent="0.25">
      <c r="B1010" s="13"/>
      <c r="F1010" s="13"/>
      <c r="I1010" s="20"/>
      <c r="J1010" s="20"/>
    </row>
    <row r="1011" spans="1:10" ht="15.75" customHeight="1" x14ac:dyDescent="0.25">
      <c r="B1011" s="13"/>
      <c r="F1011" s="13"/>
      <c r="I1011" s="20"/>
      <c r="J1011" s="20"/>
    </row>
    <row r="1012" spans="1:10" ht="15.75" customHeight="1" x14ac:dyDescent="0.25">
      <c r="B1012" s="13"/>
      <c r="F1012" s="13"/>
      <c r="I1012" s="20"/>
      <c r="J1012" s="20"/>
    </row>
    <row r="1013" spans="1:10" ht="15.75" customHeight="1" x14ac:dyDescent="0.25">
      <c r="B1013" s="13"/>
      <c r="F1013" s="13"/>
      <c r="I1013" s="20"/>
      <c r="J1013" s="20"/>
    </row>
    <row r="1014" spans="1:10" ht="15.75" customHeight="1" x14ac:dyDescent="0.25">
      <c r="B1014" s="13"/>
      <c r="F1014" s="13"/>
      <c r="I1014" s="20"/>
      <c r="J1014" s="20"/>
    </row>
    <row r="1015" spans="1:10" ht="15.75" customHeight="1" x14ac:dyDescent="0.25">
      <c r="B1015" s="13"/>
      <c r="F1015" s="13"/>
      <c r="I1015" s="20"/>
      <c r="J1015" s="20"/>
    </row>
    <row r="1016" spans="1:10" ht="15.75" customHeight="1" x14ac:dyDescent="0.25">
      <c r="B1016" s="13"/>
      <c r="F1016" s="13"/>
      <c r="I1016" s="20"/>
      <c r="J1016" s="20"/>
    </row>
    <row r="1017" spans="1:10" ht="15.75" customHeight="1" x14ac:dyDescent="0.25">
      <c r="B1017" s="13"/>
      <c r="F1017" s="13"/>
      <c r="I1017" s="20"/>
      <c r="J1017" s="20"/>
    </row>
    <row r="1018" spans="1:10" ht="15.75" customHeight="1" x14ac:dyDescent="0.25">
      <c r="B1018" s="13"/>
      <c r="F1018" s="13"/>
      <c r="I1018" s="20"/>
      <c r="J1018" s="20"/>
    </row>
    <row r="1019" spans="1:10" ht="15.75" customHeight="1" x14ac:dyDescent="0.25">
      <c r="B1019" s="13"/>
      <c r="F1019" s="13"/>
      <c r="I1019" s="20"/>
      <c r="J1019" s="20"/>
    </row>
    <row r="1020" spans="1:10" ht="15.75" customHeight="1" x14ac:dyDescent="0.25">
      <c r="A1020" s="11" t="s">
        <v>114</v>
      </c>
      <c r="B1020" s="13"/>
      <c r="F1020" s="13"/>
      <c r="I1020" s="20"/>
      <c r="J1020" s="20"/>
    </row>
    <row r="1021" spans="1:10" ht="15.75" customHeight="1" x14ac:dyDescent="0.25">
      <c r="B1021" s="13"/>
      <c r="F1021" s="13"/>
    </row>
    <row r="1022" spans="1:10" ht="15.75" customHeight="1" x14ac:dyDescent="0.25">
      <c r="B1022" s="13"/>
      <c r="F1022" s="13"/>
      <c r="I1022" s="10"/>
    </row>
    <row r="1023" spans="1:10" ht="15.75" customHeight="1" x14ac:dyDescent="0.25">
      <c r="B1023" s="13"/>
      <c r="F1023" s="13"/>
      <c r="I1023" s="10"/>
    </row>
    <row r="1024" spans="1:10" ht="15.75" customHeight="1" x14ac:dyDescent="0.25">
      <c r="B1024" s="13"/>
      <c r="F1024" s="13"/>
      <c r="I1024" s="10"/>
    </row>
    <row r="1025" spans="2:9" ht="15.75" customHeight="1" x14ac:dyDescent="0.25">
      <c r="B1025" s="13"/>
      <c r="F1025" s="13"/>
      <c r="I1025" s="10"/>
    </row>
    <row r="1026" spans="2:9" ht="15.75" customHeight="1" x14ac:dyDescent="0.25">
      <c r="B1026" s="13"/>
      <c r="F1026" s="13"/>
      <c r="I1026" s="10"/>
    </row>
    <row r="1027" spans="2:9" ht="15.75" customHeight="1" x14ac:dyDescent="0.25">
      <c r="B1027" s="13"/>
      <c r="F1027" s="13"/>
      <c r="I1027" s="10"/>
    </row>
    <row r="1028" spans="2:9" ht="15.75" customHeight="1" x14ac:dyDescent="0.25">
      <c r="B1028" s="13"/>
      <c r="F1028" s="13"/>
      <c r="I1028" s="10"/>
    </row>
    <row r="1029" spans="2:9" ht="15.75" customHeight="1" x14ac:dyDescent="0.25">
      <c r="B1029" s="13"/>
      <c r="F1029" s="13"/>
      <c r="I1029" s="10"/>
    </row>
    <row r="1030" spans="2:9" ht="15.75" customHeight="1" x14ac:dyDescent="0.25">
      <c r="B1030" s="13"/>
      <c r="F1030" s="13"/>
      <c r="I1030" s="10"/>
    </row>
    <row r="1031" spans="2:9" ht="15.75" customHeight="1" x14ac:dyDescent="0.25">
      <c r="B1031" s="13"/>
      <c r="F1031" s="13"/>
      <c r="I1031" s="10"/>
    </row>
    <row r="1032" spans="2:9" ht="15.75" customHeight="1" x14ac:dyDescent="0.25">
      <c r="B1032" s="13"/>
      <c r="F1032" s="13"/>
      <c r="I1032" s="10"/>
    </row>
    <row r="1033" spans="2:9" ht="15.75" customHeight="1" x14ac:dyDescent="0.25">
      <c r="B1033" s="13"/>
      <c r="F1033" s="13"/>
      <c r="I1033" s="10"/>
    </row>
    <row r="1034" spans="2:9" ht="15.75" customHeight="1" x14ac:dyDescent="0.25">
      <c r="B1034" s="13"/>
      <c r="F1034" s="13"/>
      <c r="I1034" s="10"/>
    </row>
    <row r="1035" spans="2:9" ht="15.75" customHeight="1" x14ac:dyDescent="0.25">
      <c r="B1035" s="13"/>
      <c r="F1035" s="13"/>
      <c r="I1035" s="10"/>
    </row>
    <row r="1036" spans="2:9" ht="15.75" customHeight="1" x14ac:dyDescent="0.25">
      <c r="B1036" s="13"/>
      <c r="F1036" s="13"/>
      <c r="I1036" s="10"/>
    </row>
    <row r="1037" spans="2:9" ht="15.75" customHeight="1" x14ac:dyDescent="0.25">
      <c r="B1037" s="13"/>
      <c r="F1037" s="13"/>
      <c r="I1037" s="10"/>
    </row>
    <row r="1038" spans="2:9" ht="15.75" customHeight="1" x14ac:dyDescent="0.25">
      <c r="B1038" s="13"/>
      <c r="F1038" s="13"/>
      <c r="I1038" s="10"/>
    </row>
    <row r="1039" spans="2:9" ht="15.75" customHeight="1" x14ac:dyDescent="0.25">
      <c r="B1039" s="13"/>
      <c r="F1039" s="13"/>
      <c r="I1039" s="10"/>
    </row>
    <row r="1040" spans="2:9" ht="15.75" customHeight="1" x14ac:dyDescent="0.25">
      <c r="B1040" s="13"/>
      <c r="F1040" s="13"/>
      <c r="I1040" s="10"/>
    </row>
    <row r="1041" spans="2:10" ht="15.75" customHeight="1" x14ac:dyDescent="0.25">
      <c r="B1041" s="13"/>
      <c r="F1041" s="13"/>
      <c r="I1041" s="10"/>
    </row>
    <row r="1042" spans="2:10" ht="15.75" customHeight="1" x14ac:dyDescent="0.25">
      <c r="B1042" s="13"/>
      <c r="F1042" s="13"/>
      <c r="I1042" s="10"/>
    </row>
    <row r="1043" spans="2:10" ht="15.75" customHeight="1" x14ac:dyDescent="0.25">
      <c r="B1043" s="13"/>
      <c r="F1043" s="13"/>
      <c r="I1043" s="10"/>
    </row>
    <row r="1044" spans="2:10" ht="15.75" customHeight="1" x14ac:dyDescent="0.25">
      <c r="B1044" s="13"/>
      <c r="F1044" s="13"/>
      <c r="I1044" s="10"/>
    </row>
    <row r="1045" spans="2:10" ht="15.75" customHeight="1" x14ac:dyDescent="0.25">
      <c r="B1045" s="13"/>
      <c r="F1045" s="13"/>
      <c r="I1045" s="10"/>
    </row>
    <row r="1046" spans="2:10" ht="15.75" customHeight="1" x14ac:dyDescent="0.25">
      <c r="B1046" s="13"/>
      <c r="F1046" s="13"/>
      <c r="I1046" s="20"/>
      <c r="J1046" s="20"/>
    </row>
    <row r="1047" spans="2:10" ht="15.75" customHeight="1" x14ac:dyDescent="0.25">
      <c r="B1047" s="13"/>
      <c r="F1047" s="13"/>
      <c r="I1047" s="20"/>
      <c r="J1047" s="20"/>
    </row>
    <row r="1048" spans="2:10" ht="15.75" customHeight="1" x14ac:dyDescent="0.25">
      <c r="B1048" s="13"/>
      <c r="F1048" s="13"/>
      <c r="I1048" s="20"/>
      <c r="J1048" s="20"/>
    </row>
    <row r="1049" spans="2:10" ht="15.75" customHeight="1" x14ac:dyDescent="0.25">
      <c r="B1049" s="13"/>
      <c r="F1049" s="13"/>
      <c r="I1049" s="20"/>
      <c r="J1049" s="20"/>
    </row>
    <row r="1050" spans="2:10" ht="15.75" customHeight="1" x14ac:dyDescent="0.25">
      <c r="B1050" s="13"/>
      <c r="F1050" s="13"/>
      <c r="I1050" s="20"/>
      <c r="J1050" s="20"/>
    </row>
    <row r="1051" spans="2:10" ht="15.75" customHeight="1" x14ac:dyDescent="0.25">
      <c r="B1051" s="13"/>
      <c r="F1051" s="13"/>
      <c r="I1051" s="20"/>
      <c r="J1051" s="20"/>
    </row>
    <row r="1052" spans="2:10" ht="15.75" customHeight="1" x14ac:dyDescent="0.25">
      <c r="B1052" s="13"/>
      <c r="F1052" s="13"/>
      <c r="I1052" s="20"/>
      <c r="J1052" s="20"/>
    </row>
    <row r="1053" spans="2:10" ht="15.75" customHeight="1" x14ac:dyDescent="0.25">
      <c r="B1053" s="13"/>
      <c r="F1053" s="13"/>
      <c r="I1053" s="20"/>
      <c r="J1053" s="20"/>
    </row>
    <row r="1054" spans="2:10" ht="15.75" customHeight="1" x14ac:dyDescent="0.25">
      <c r="B1054" s="13"/>
      <c r="F1054" s="13"/>
      <c r="I1054" s="20"/>
      <c r="J1054" s="20"/>
    </row>
    <row r="1055" spans="2:10" ht="15.75" customHeight="1" x14ac:dyDescent="0.25">
      <c r="B1055" s="13"/>
      <c r="F1055" s="13"/>
      <c r="I1055" s="20"/>
      <c r="J1055" s="20"/>
    </row>
    <row r="1056" spans="2:10" ht="15.75" customHeight="1" x14ac:dyDescent="0.25">
      <c r="B1056" s="13"/>
      <c r="F1056" s="13"/>
      <c r="I1056" s="20"/>
      <c r="J1056" s="20"/>
    </row>
    <row r="1057" spans="2:10" ht="15.75" customHeight="1" x14ac:dyDescent="0.25">
      <c r="B1057" s="13"/>
      <c r="F1057" s="13"/>
      <c r="I1057" s="20"/>
      <c r="J1057" s="20"/>
    </row>
    <row r="1058" spans="2:10" ht="15.75" customHeight="1" x14ac:dyDescent="0.25">
      <c r="B1058" s="13"/>
      <c r="F1058" s="13"/>
      <c r="I1058" s="20"/>
      <c r="J1058" s="20"/>
    </row>
    <row r="1059" spans="2:10" ht="15.75" customHeight="1" x14ac:dyDescent="0.25">
      <c r="B1059" s="13"/>
      <c r="F1059" s="13"/>
      <c r="I1059" s="20"/>
      <c r="J1059" s="20"/>
    </row>
    <row r="1060" spans="2:10" ht="15.75" customHeight="1" x14ac:dyDescent="0.25">
      <c r="B1060" s="13"/>
      <c r="F1060" s="13"/>
      <c r="I1060" s="20"/>
      <c r="J1060" s="20"/>
    </row>
    <row r="1061" spans="2:10" ht="15.75" customHeight="1" x14ac:dyDescent="0.25">
      <c r="B1061" s="13"/>
      <c r="F1061" s="13"/>
      <c r="I1061" s="20"/>
      <c r="J1061" s="20"/>
    </row>
    <row r="1062" spans="2:10" ht="15.75" customHeight="1" x14ac:dyDescent="0.25">
      <c r="B1062" s="13"/>
      <c r="F1062" s="13"/>
      <c r="I1062" s="20"/>
      <c r="J1062" s="20"/>
    </row>
    <row r="1063" spans="2:10" ht="15.75" customHeight="1" x14ac:dyDescent="0.25">
      <c r="B1063" s="13"/>
      <c r="F1063" s="13"/>
      <c r="I1063" s="20"/>
      <c r="J1063" s="20"/>
    </row>
    <row r="1064" spans="2:10" ht="15.75" customHeight="1" x14ac:dyDescent="0.25">
      <c r="B1064" s="13"/>
      <c r="F1064" s="13"/>
      <c r="I1064" s="20"/>
      <c r="J1064" s="20"/>
    </row>
    <row r="1065" spans="2:10" ht="15.75" customHeight="1" x14ac:dyDescent="0.25">
      <c r="B1065" s="13"/>
      <c r="F1065" s="13"/>
      <c r="I1065" s="20"/>
      <c r="J1065" s="20"/>
    </row>
    <row r="1066" spans="2:10" ht="15.75" customHeight="1" x14ac:dyDescent="0.25">
      <c r="B1066" s="13"/>
      <c r="F1066" s="13"/>
      <c r="I1066" s="20"/>
      <c r="J1066" s="20"/>
    </row>
    <row r="1067" spans="2:10" ht="15.75" customHeight="1" x14ac:dyDescent="0.25">
      <c r="B1067" s="13"/>
      <c r="F1067" s="13"/>
      <c r="I1067" s="20"/>
      <c r="J1067" s="20"/>
    </row>
    <row r="1068" spans="2:10" ht="15.75" customHeight="1" x14ac:dyDescent="0.25">
      <c r="B1068" s="13"/>
      <c r="F1068" s="13"/>
      <c r="I1068" s="20"/>
      <c r="J1068" s="20"/>
    </row>
    <row r="1069" spans="2:10" ht="15.75" customHeight="1" x14ac:dyDescent="0.25">
      <c r="B1069" s="13"/>
      <c r="F1069" s="13"/>
      <c r="I1069" s="20"/>
      <c r="J1069" s="20"/>
    </row>
    <row r="1070" spans="2:10" ht="15.75" customHeight="1" x14ac:dyDescent="0.25">
      <c r="B1070" s="13"/>
      <c r="F1070" s="13"/>
      <c r="I1070" s="10"/>
    </row>
    <row r="1071" spans="2:10" ht="15.75" customHeight="1" x14ac:dyDescent="0.25">
      <c r="B1071" s="13"/>
      <c r="F1071" s="13"/>
      <c r="I1071" s="10"/>
    </row>
    <row r="1072" spans="2:10" ht="15.75" customHeight="1" x14ac:dyDescent="0.25">
      <c r="B1072" s="13"/>
      <c r="F1072" s="13"/>
      <c r="I1072" s="10"/>
    </row>
    <row r="1073" spans="2:9" ht="15.75" customHeight="1" x14ac:dyDescent="0.25">
      <c r="B1073" s="13"/>
      <c r="F1073" s="13"/>
      <c r="I1073" s="10"/>
    </row>
    <row r="1074" spans="2:9" ht="15.75" customHeight="1" x14ac:dyDescent="0.25">
      <c r="B1074" s="13"/>
      <c r="F1074" s="13"/>
      <c r="I1074" s="10"/>
    </row>
    <row r="1075" spans="2:9" ht="15.75" customHeight="1" x14ac:dyDescent="0.25">
      <c r="B1075" s="13"/>
      <c r="F1075" s="13"/>
      <c r="I1075" s="10"/>
    </row>
    <row r="1076" spans="2:9" ht="15.75" customHeight="1" x14ac:dyDescent="0.25">
      <c r="B1076" s="13"/>
      <c r="F1076" s="13"/>
      <c r="I1076" s="10"/>
    </row>
    <row r="1077" spans="2:9" ht="15.75" customHeight="1" x14ac:dyDescent="0.25">
      <c r="B1077" s="13"/>
      <c r="F1077" s="13"/>
      <c r="I1077" s="10"/>
    </row>
    <row r="1078" spans="2:9" ht="15.75" customHeight="1" x14ac:dyDescent="0.25">
      <c r="B1078" s="13"/>
      <c r="F1078" s="13"/>
      <c r="I1078" s="10"/>
    </row>
    <row r="1079" spans="2:9" ht="15.75" customHeight="1" x14ac:dyDescent="0.25">
      <c r="B1079" s="13"/>
      <c r="F1079" s="13"/>
      <c r="I1079" s="10"/>
    </row>
    <row r="1080" spans="2:9" ht="15.75" customHeight="1" x14ac:dyDescent="0.25">
      <c r="B1080" s="13"/>
      <c r="F1080" s="13"/>
      <c r="I1080" s="10"/>
    </row>
    <row r="1081" spans="2:9" ht="15.75" customHeight="1" x14ac:dyDescent="0.25">
      <c r="B1081" s="13"/>
      <c r="F1081" s="13"/>
      <c r="I1081" s="10"/>
    </row>
    <row r="1082" spans="2:9" ht="15.75" customHeight="1" x14ac:dyDescent="0.25">
      <c r="B1082" s="13"/>
      <c r="F1082" s="13"/>
      <c r="I1082" s="10"/>
    </row>
    <row r="1083" spans="2:9" ht="15.75" customHeight="1" x14ac:dyDescent="0.25">
      <c r="B1083" s="13"/>
      <c r="F1083" s="13"/>
      <c r="I1083" s="10"/>
    </row>
    <row r="1084" spans="2:9" ht="15.75" customHeight="1" x14ac:dyDescent="0.25">
      <c r="B1084" s="13"/>
      <c r="F1084" s="13"/>
      <c r="I1084" s="10"/>
    </row>
    <row r="1085" spans="2:9" ht="15.75" customHeight="1" x14ac:dyDescent="0.25">
      <c r="B1085" s="13"/>
      <c r="F1085" s="13"/>
      <c r="I1085" s="10"/>
    </row>
    <row r="1086" spans="2:9" ht="15.75" customHeight="1" x14ac:dyDescent="0.25">
      <c r="B1086" s="13"/>
      <c r="F1086" s="13"/>
      <c r="I1086" s="10"/>
    </row>
    <row r="1087" spans="2:9" ht="15.75" customHeight="1" x14ac:dyDescent="0.25">
      <c r="B1087" s="13"/>
      <c r="F1087" s="13"/>
      <c r="I1087" s="10"/>
    </row>
    <row r="1088" spans="2:9" ht="15.75" customHeight="1" x14ac:dyDescent="0.25">
      <c r="B1088" s="13"/>
      <c r="F1088" s="13"/>
      <c r="I1088" s="10"/>
    </row>
    <row r="1089" spans="2:10" ht="15.75" customHeight="1" x14ac:dyDescent="0.25">
      <c r="B1089" s="13"/>
      <c r="F1089" s="13"/>
      <c r="I1089" s="10"/>
    </row>
    <row r="1090" spans="2:10" ht="15.75" customHeight="1" x14ac:dyDescent="0.25">
      <c r="B1090" s="13"/>
      <c r="F1090" s="13"/>
      <c r="I1090" s="10"/>
    </row>
    <row r="1091" spans="2:10" ht="15.75" customHeight="1" x14ac:dyDescent="0.25">
      <c r="B1091" s="13"/>
      <c r="F1091" s="13"/>
      <c r="I1091" s="10"/>
    </row>
    <row r="1092" spans="2:10" ht="15.75" customHeight="1" x14ac:dyDescent="0.25">
      <c r="B1092" s="13"/>
      <c r="F1092" s="13"/>
      <c r="I1092" s="10"/>
    </row>
    <row r="1093" spans="2:10" ht="15.75" customHeight="1" x14ac:dyDescent="0.25">
      <c r="B1093" s="13"/>
      <c r="F1093" s="13"/>
      <c r="I1093" s="10"/>
    </row>
    <row r="1094" spans="2:10" ht="15.75" customHeight="1" x14ac:dyDescent="0.25">
      <c r="B1094" s="13"/>
      <c r="F1094" s="13"/>
      <c r="I1094" s="20"/>
      <c r="J1094" s="20"/>
    </row>
    <row r="1095" spans="2:10" ht="15.75" customHeight="1" x14ac:dyDescent="0.25">
      <c r="B1095" s="13"/>
      <c r="F1095" s="13"/>
      <c r="I1095" s="20"/>
      <c r="J1095" s="20"/>
    </row>
    <row r="1096" spans="2:10" ht="15.75" customHeight="1" x14ac:dyDescent="0.25">
      <c r="B1096" s="13"/>
      <c r="F1096" s="13"/>
      <c r="I1096" s="20"/>
      <c r="J1096" s="20"/>
    </row>
    <row r="1097" spans="2:10" ht="15.75" customHeight="1" x14ac:dyDescent="0.25">
      <c r="B1097" s="13"/>
      <c r="F1097" s="13"/>
      <c r="I1097" s="20"/>
      <c r="J1097" s="20"/>
    </row>
    <row r="1098" spans="2:10" ht="15.75" customHeight="1" x14ac:dyDescent="0.25">
      <c r="B1098" s="13"/>
      <c r="F1098" s="13"/>
      <c r="I1098" s="20"/>
      <c r="J1098" s="20"/>
    </row>
    <row r="1099" spans="2:10" ht="15.75" customHeight="1" x14ac:dyDescent="0.25">
      <c r="B1099" s="13"/>
      <c r="F1099" s="13"/>
      <c r="I1099" s="20"/>
      <c r="J1099" s="20"/>
    </row>
    <row r="1100" spans="2:10" ht="15.75" customHeight="1" x14ac:dyDescent="0.25">
      <c r="B1100" s="13"/>
      <c r="F1100" s="13"/>
      <c r="I1100" s="20"/>
      <c r="J1100" s="20"/>
    </row>
    <row r="1101" spans="2:10" ht="15.75" customHeight="1" x14ac:dyDescent="0.25">
      <c r="B1101" s="13"/>
      <c r="F1101" s="13"/>
      <c r="I1101" s="20"/>
      <c r="J1101" s="20"/>
    </row>
    <row r="1102" spans="2:10" ht="15.75" customHeight="1" x14ac:dyDescent="0.25">
      <c r="B1102" s="13"/>
      <c r="F1102" s="13"/>
      <c r="I1102" s="20"/>
      <c r="J1102" s="20"/>
    </row>
    <row r="1103" spans="2:10" ht="15.75" customHeight="1" x14ac:dyDescent="0.25">
      <c r="B1103" s="13"/>
      <c r="F1103" s="13"/>
      <c r="I1103" s="20"/>
      <c r="J1103" s="20"/>
    </row>
    <row r="1104" spans="2:10" ht="15.75" customHeight="1" x14ac:dyDescent="0.25">
      <c r="B1104" s="13"/>
      <c r="F1104" s="13"/>
      <c r="I1104" s="20"/>
      <c r="J1104" s="20"/>
    </row>
    <row r="1105" spans="2:10" ht="15.75" customHeight="1" x14ac:dyDescent="0.25">
      <c r="B1105" s="13"/>
      <c r="F1105" s="13"/>
      <c r="I1105" s="20"/>
      <c r="J1105" s="20"/>
    </row>
    <row r="1106" spans="2:10" ht="15.75" customHeight="1" x14ac:dyDescent="0.25">
      <c r="B1106" s="13"/>
      <c r="F1106" s="13"/>
      <c r="I1106" s="20"/>
      <c r="J1106" s="20"/>
    </row>
    <row r="1107" spans="2:10" ht="15.75" customHeight="1" x14ac:dyDescent="0.25">
      <c r="B1107" s="13"/>
      <c r="F1107" s="13"/>
      <c r="I1107" s="20"/>
      <c r="J1107" s="20"/>
    </row>
    <row r="1108" spans="2:10" ht="15.75" customHeight="1" x14ac:dyDescent="0.25">
      <c r="B1108" s="13"/>
      <c r="F1108" s="13"/>
      <c r="I1108" s="20"/>
      <c r="J1108" s="20"/>
    </row>
    <row r="1109" spans="2:10" ht="15.75" customHeight="1" x14ac:dyDescent="0.25">
      <c r="B1109" s="13"/>
      <c r="F1109" s="13"/>
      <c r="I1109" s="20"/>
      <c r="J1109" s="20"/>
    </row>
    <row r="1110" spans="2:10" ht="15.75" customHeight="1" x14ac:dyDescent="0.25">
      <c r="B1110" s="13"/>
      <c r="F1110" s="13"/>
      <c r="I1110" s="20"/>
      <c r="J1110" s="20"/>
    </row>
    <row r="1111" spans="2:10" ht="15.75" customHeight="1" x14ac:dyDescent="0.25">
      <c r="B1111" s="13"/>
      <c r="F1111" s="13"/>
      <c r="I1111" s="20"/>
      <c r="J1111" s="20"/>
    </row>
    <row r="1112" spans="2:10" ht="15.75" customHeight="1" x14ac:dyDescent="0.25">
      <c r="B1112" s="13"/>
      <c r="F1112" s="13"/>
      <c r="I1112" s="20"/>
      <c r="J1112" s="20"/>
    </row>
    <row r="1113" spans="2:10" ht="15.75" customHeight="1" x14ac:dyDescent="0.25">
      <c r="B1113" s="13"/>
      <c r="F1113" s="13"/>
      <c r="I1113" s="20"/>
      <c r="J1113" s="20"/>
    </row>
    <row r="1114" spans="2:10" ht="15.75" customHeight="1" x14ac:dyDescent="0.25">
      <c r="B1114" s="13"/>
      <c r="F1114" s="13"/>
      <c r="I1114" s="20"/>
      <c r="J1114" s="20"/>
    </row>
    <row r="1115" spans="2:10" ht="15.75" customHeight="1" x14ac:dyDescent="0.25">
      <c r="B1115" s="13"/>
      <c r="F1115" s="13"/>
      <c r="I1115" s="20"/>
      <c r="J1115" s="20"/>
    </row>
    <row r="1116" spans="2:10" ht="15.75" customHeight="1" x14ac:dyDescent="0.25">
      <c r="B1116" s="13"/>
      <c r="F1116" s="13"/>
      <c r="I1116" s="20"/>
      <c r="J1116" s="20"/>
    </row>
    <row r="1117" spans="2:10" ht="15.75" customHeight="1" x14ac:dyDescent="0.25">
      <c r="B1117" s="13"/>
      <c r="F1117" s="13"/>
      <c r="I1117" s="20"/>
      <c r="J1117" s="20"/>
    </row>
    <row r="1118" spans="2:10" ht="15.75" customHeight="1" x14ac:dyDescent="0.25">
      <c r="B1118" s="13"/>
      <c r="F1118" s="13"/>
      <c r="I1118" s="10"/>
    </row>
    <row r="1119" spans="2:10" ht="15.75" customHeight="1" x14ac:dyDescent="0.25">
      <c r="B1119" s="13"/>
      <c r="F1119" s="13"/>
      <c r="I1119" s="10"/>
    </row>
    <row r="1120" spans="2:10" ht="15.75" customHeight="1" x14ac:dyDescent="0.25">
      <c r="B1120" s="13"/>
      <c r="F1120" s="13"/>
      <c r="I1120" s="10"/>
    </row>
    <row r="1121" spans="2:9" ht="15.75" customHeight="1" x14ac:dyDescent="0.25">
      <c r="B1121" s="13"/>
      <c r="F1121" s="13"/>
      <c r="I1121" s="10"/>
    </row>
    <row r="1122" spans="2:9" ht="15.75" customHeight="1" x14ac:dyDescent="0.25">
      <c r="B1122" s="13"/>
      <c r="F1122" s="13"/>
      <c r="I1122" s="10"/>
    </row>
    <row r="1123" spans="2:9" ht="15.75" customHeight="1" x14ac:dyDescent="0.25">
      <c r="B1123" s="13"/>
      <c r="F1123" s="13"/>
      <c r="I1123" s="10"/>
    </row>
    <row r="1124" spans="2:9" ht="15.75" customHeight="1" x14ac:dyDescent="0.25">
      <c r="B1124" s="13"/>
      <c r="F1124" s="13"/>
      <c r="I1124" s="10"/>
    </row>
    <row r="1125" spans="2:9" ht="15.75" customHeight="1" x14ac:dyDescent="0.25">
      <c r="B1125" s="13"/>
      <c r="F1125" s="13"/>
      <c r="I1125" s="10"/>
    </row>
    <row r="1126" spans="2:9" ht="15.75" customHeight="1" x14ac:dyDescent="0.25">
      <c r="B1126" s="13"/>
      <c r="F1126" s="13"/>
      <c r="I1126" s="10"/>
    </row>
    <row r="1127" spans="2:9" ht="15.75" customHeight="1" x14ac:dyDescent="0.25">
      <c r="B1127" s="13"/>
      <c r="F1127" s="13"/>
      <c r="I1127" s="10"/>
    </row>
    <row r="1128" spans="2:9" ht="15.75" customHeight="1" x14ac:dyDescent="0.25">
      <c r="B1128" s="13"/>
      <c r="F1128" s="13"/>
      <c r="I1128" s="10"/>
    </row>
    <row r="1129" spans="2:9" ht="15.75" customHeight="1" x14ac:dyDescent="0.25">
      <c r="B1129" s="13"/>
      <c r="F1129" s="13"/>
      <c r="I1129" s="10"/>
    </row>
    <row r="1130" spans="2:9" ht="15.75" customHeight="1" x14ac:dyDescent="0.25">
      <c r="B1130" s="13"/>
      <c r="F1130" s="13"/>
      <c r="I1130" s="10"/>
    </row>
    <row r="1131" spans="2:9" ht="15.75" customHeight="1" x14ac:dyDescent="0.25">
      <c r="B1131" s="13"/>
      <c r="F1131" s="13"/>
      <c r="I1131" s="10"/>
    </row>
    <row r="1132" spans="2:9" ht="15.75" customHeight="1" x14ac:dyDescent="0.25">
      <c r="B1132" s="13"/>
      <c r="F1132" s="13"/>
      <c r="I1132" s="10"/>
    </row>
    <row r="1133" spans="2:9" ht="15.75" customHeight="1" x14ac:dyDescent="0.25">
      <c r="B1133" s="13"/>
      <c r="F1133" s="13"/>
      <c r="I1133" s="10"/>
    </row>
    <row r="1134" spans="2:9" ht="15.75" customHeight="1" x14ac:dyDescent="0.25">
      <c r="B1134" s="13"/>
      <c r="F1134" s="13"/>
      <c r="I1134" s="10"/>
    </row>
    <row r="1135" spans="2:9" ht="15.75" customHeight="1" x14ac:dyDescent="0.25">
      <c r="B1135" s="13"/>
      <c r="F1135" s="13"/>
      <c r="I1135" s="10"/>
    </row>
    <row r="1136" spans="2:9" ht="15.75" customHeight="1" x14ac:dyDescent="0.25">
      <c r="B1136" s="13"/>
      <c r="F1136" s="13"/>
      <c r="I1136" s="10"/>
    </row>
    <row r="1137" spans="2:10" ht="15.75" customHeight="1" x14ac:dyDescent="0.25">
      <c r="B1137" s="13"/>
      <c r="F1137" s="13"/>
      <c r="I1137" s="10"/>
    </row>
    <row r="1138" spans="2:10" ht="15.75" customHeight="1" x14ac:dyDescent="0.25">
      <c r="B1138" s="13"/>
      <c r="F1138" s="13"/>
      <c r="I1138" s="10"/>
    </row>
    <row r="1139" spans="2:10" ht="15.75" customHeight="1" x14ac:dyDescent="0.25">
      <c r="B1139" s="13"/>
      <c r="F1139" s="13"/>
      <c r="I1139" s="10"/>
    </row>
    <row r="1140" spans="2:10" ht="15.75" customHeight="1" x14ac:dyDescent="0.25">
      <c r="B1140" s="13"/>
      <c r="F1140" s="13"/>
      <c r="I1140" s="10"/>
    </row>
    <row r="1141" spans="2:10" ht="15.75" customHeight="1" x14ac:dyDescent="0.25">
      <c r="B1141" s="13"/>
      <c r="F1141" s="13"/>
      <c r="I1141" s="10"/>
    </row>
    <row r="1142" spans="2:10" ht="15.75" customHeight="1" x14ac:dyDescent="0.25">
      <c r="B1142" s="13"/>
      <c r="F1142" s="13"/>
      <c r="I1142" s="20"/>
      <c r="J1142" s="20"/>
    </row>
    <row r="1143" spans="2:10" ht="15.75" customHeight="1" x14ac:dyDescent="0.25">
      <c r="B1143" s="13"/>
      <c r="F1143" s="13"/>
      <c r="I1143" s="20"/>
      <c r="J1143" s="20"/>
    </row>
    <row r="1144" spans="2:10" ht="15.75" customHeight="1" x14ac:dyDescent="0.25">
      <c r="B1144" s="13"/>
      <c r="F1144" s="13"/>
      <c r="I1144" s="20"/>
      <c r="J1144" s="20"/>
    </row>
    <row r="1145" spans="2:10" ht="15.75" customHeight="1" x14ac:dyDescent="0.25">
      <c r="B1145" s="13"/>
      <c r="F1145" s="13"/>
      <c r="I1145" s="20"/>
      <c r="J1145" s="20"/>
    </row>
    <row r="1146" spans="2:10" ht="15.75" customHeight="1" x14ac:dyDescent="0.25">
      <c r="B1146" s="13"/>
      <c r="F1146" s="13"/>
      <c r="I1146" s="20"/>
      <c r="J1146" s="20"/>
    </row>
    <row r="1147" spans="2:10" ht="15.75" customHeight="1" x14ac:dyDescent="0.25">
      <c r="B1147" s="13"/>
      <c r="F1147" s="13"/>
      <c r="I1147" s="20"/>
      <c r="J1147" s="20"/>
    </row>
    <row r="1148" spans="2:10" ht="15.75" customHeight="1" x14ac:dyDescent="0.25">
      <c r="B1148" s="13"/>
      <c r="F1148" s="13"/>
      <c r="I1148" s="20"/>
      <c r="J1148" s="20"/>
    </row>
    <row r="1149" spans="2:10" ht="15.75" customHeight="1" x14ac:dyDescent="0.25">
      <c r="B1149" s="13"/>
      <c r="F1149" s="13"/>
      <c r="I1149" s="20"/>
      <c r="J1149" s="20"/>
    </row>
    <row r="1150" spans="2:10" ht="15.75" customHeight="1" x14ac:dyDescent="0.25">
      <c r="B1150" s="13"/>
      <c r="F1150" s="13"/>
      <c r="I1150" s="20"/>
      <c r="J1150" s="20"/>
    </row>
    <row r="1151" spans="2:10" ht="15.75" customHeight="1" x14ac:dyDescent="0.25">
      <c r="B1151" s="13"/>
      <c r="F1151" s="13"/>
      <c r="I1151" s="20"/>
      <c r="J1151" s="20"/>
    </row>
    <row r="1152" spans="2:10" ht="15.75" customHeight="1" x14ac:dyDescent="0.25">
      <c r="B1152" s="13"/>
      <c r="F1152" s="13"/>
      <c r="I1152" s="20"/>
      <c r="J1152" s="20"/>
    </row>
    <row r="1153" spans="1:10" ht="15.75" customHeight="1" x14ac:dyDescent="0.25">
      <c r="B1153" s="13"/>
      <c r="F1153" s="13"/>
      <c r="I1153" s="20"/>
      <c r="J1153" s="20"/>
    </row>
    <row r="1154" spans="1:10" ht="15.75" customHeight="1" x14ac:dyDescent="0.25">
      <c r="B1154" s="13"/>
      <c r="F1154" s="13"/>
      <c r="I1154" s="20"/>
      <c r="J1154" s="20"/>
    </row>
    <row r="1155" spans="1:10" ht="15.75" customHeight="1" x14ac:dyDescent="0.25">
      <c r="B1155" s="13"/>
      <c r="F1155" s="13"/>
      <c r="I1155" s="20"/>
      <c r="J1155" s="20"/>
    </row>
    <row r="1156" spans="1:10" ht="15.75" customHeight="1" x14ac:dyDescent="0.25">
      <c r="B1156" s="13"/>
      <c r="F1156" s="13"/>
      <c r="I1156" s="20"/>
      <c r="J1156" s="20"/>
    </row>
    <row r="1157" spans="1:10" ht="15.75" customHeight="1" x14ac:dyDescent="0.25">
      <c r="B1157" s="13"/>
      <c r="F1157" s="13"/>
      <c r="I1157" s="20"/>
      <c r="J1157" s="20"/>
    </row>
    <row r="1158" spans="1:10" ht="15.75" customHeight="1" x14ac:dyDescent="0.25">
      <c r="B1158" s="13"/>
      <c r="F1158" s="13"/>
      <c r="I1158" s="20"/>
      <c r="J1158" s="20"/>
    </row>
    <row r="1159" spans="1:10" ht="15.75" customHeight="1" x14ac:dyDescent="0.25">
      <c r="B1159" s="13"/>
      <c r="F1159" s="13"/>
      <c r="I1159" s="20"/>
      <c r="J1159" s="20"/>
    </row>
    <row r="1160" spans="1:10" ht="15.75" customHeight="1" x14ac:dyDescent="0.25">
      <c r="B1160" s="13"/>
      <c r="F1160" s="13"/>
      <c r="I1160" s="20"/>
      <c r="J1160" s="20"/>
    </row>
    <row r="1161" spans="1:10" ht="15.75" customHeight="1" x14ac:dyDescent="0.25">
      <c r="B1161" s="13"/>
      <c r="F1161" s="13"/>
      <c r="I1161" s="20"/>
      <c r="J1161" s="20"/>
    </row>
    <row r="1162" spans="1:10" ht="15.75" customHeight="1" x14ac:dyDescent="0.25">
      <c r="B1162" s="13"/>
      <c r="F1162" s="13"/>
      <c r="I1162" s="20"/>
      <c r="J1162" s="20"/>
    </row>
    <row r="1163" spans="1:10" ht="15.75" customHeight="1" x14ac:dyDescent="0.25">
      <c r="B1163" s="13"/>
      <c r="F1163" s="13"/>
      <c r="I1163" s="20"/>
      <c r="J1163" s="20"/>
    </row>
    <row r="1164" spans="1:10" ht="15.75" customHeight="1" x14ac:dyDescent="0.25">
      <c r="A1164" s="11" t="s">
        <v>115</v>
      </c>
      <c r="B1164" s="13"/>
      <c r="F1164" s="13"/>
      <c r="I1164" s="20"/>
      <c r="J1164" s="20"/>
    </row>
    <row r="1165" spans="1:10" ht="15.75" customHeight="1" x14ac:dyDescent="0.25">
      <c r="B1165" s="13"/>
      <c r="F1165" s="13"/>
      <c r="I1165" s="20"/>
      <c r="J1165" s="20"/>
    </row>
    <row r="1166" spans="1:10" ht="15.75" customHeight="1" x14ac:dyDescent="0.25">
      <c r="B1166" s="13"/>
      <c r="F1166" s="13"/>
      <c r="I1166" s="10"/>
    </row>
    <row r="1167" spans="1:10" ht="15.75" customHeight="1" x14ac:dyDescent="0.25">
      <c r="B1167" s="13"/>
      <c r="F1167" s="13"/>
      <c r="I1167" s="10"/>
    </row>
    <row r="1168" spans="1:10" ht="15.75" customHeight="1" x14ac:dyDescent="0.25">
      <c r="B1168" s="13"/>
      <c r="F1168" s="13"/>
      <c r="I1168" s="10"/>
    </row>
    <row r="1169" spans="2:9" ht="15.75" customHeight="1" x14ac:dyDescent="0.25">
      <c r="B1169" s="13"/>
      <c r="F1169" s="13"/>
      <c r="I1169" s="10"/>
    </row>
    <row r="1170" spans="2:9" ht="15.75" customHeight="1" x14ac:dyDescent="0.25">
      <c r="B1170" s="13"/>
      <c r="F1170" s="13"/>
      <c r="I1170" s="10"/>
    </row>
    <row r="1171" spans="2:9" ht="15.75" customHeight="1" x14ac:dyDescent="0.25">
      <c r="B1171" s="13"/>
      <c r="F1171" s="13"/>
      <c r="I1171" s="10"/>
    </row>
    <row r="1172" spans="2:9" ht="15.75" customHeight="1" x14ac:dyDescent="0.25">
      <c r="B1172" s="13"/>
      <c r="F1172" s="13"/>
      <c r="I1172" s="10"/>
    </row>
    <row r="1173" spans="2:9" ht="15.75" customHeight="1" x14ac:dyDescent="0.25">
      <c r="B1173" s="13"/>
      <c r="F1173" s="13"/>
      <c r="I1173" s="10"/>
    </row>
    <row r="1174" spans="2:9" ht="15.75" customHeight="1" x14ac:dyDescent="0.25">
      <c r="B1174" s="13"/>
      <c r="F1174" s="13"/>
      <c r="I1174" s="10"/>
    </row>
    <row r="1175" spans="2:9" ht="15.75" customHeight="1" x14ac:dyDescent="0.25">
      <c r="B1175" s="13"/>
      <c r="F1175" s="13"/>
      <c r="I1175" s="10"/>
    </row>
    <row r="1176" spans="2:9" ht="15.75" customHeight="1" x14ac:dyDescent="0.25">
      <c r="B1176" s="13"/>
      <c r="F1176" s="13"/>
      <c r="I1176" s="10"/>
    </row>
    <row r="1177" spans="2:9" ht="15.75" customHeight="1" x14ac:dyDescent="0.25">
      <c r="B1177" s="13"/>
      <c r="F1177" s="13"/>
      <c r="I1177" s="10"/>
    </row>
    <row r="1178" spans="2:9" ht="15.75" customHeight="1" x14ac:dyDescent="0.25">
      <c r="B1178" s="13"/>
      <c r="F1178" s="13"/>
      <c r="I1178" s="10"/>
    </row>
    <row r="1179" spans="2:9" ht="15.75" customHeight="1" x14ac:dyDescent="0.25">
      <c r="B1179" s="13"/>
      <c r="F1179" s="13"/>
      <c r="I1179" s="10"/>
    </row>
    <row r="1180" spans="2:9" ht="15.75" customHeight="1" x14ac:dyDescent="0.25">
      <c r="B1180" s="13"/>
      <c r="F1180" s="13"/>
      <c r="I1180" s="10"/>
    </row>
    <row r="1181" spans="2:9" ht="15.75" customHeight="1" x14ac:dyDescent="0.25">
      <c r="B1181" s="13"/>
      <c r="F1181" s="13"/>
      <c r="I1181" s="10"/>
    </row>
    <row r="1182" spans="2:9" ht="15.75" customHeight="1" x14ac:dyDescent="0.25">
      <c r="B1182" s="13"/>
      <c r="F1182" s="13"/>
      <c r="I1182" s="10"/>
    </row>
    <row r="1183" spans="2:9" ht="15.75" customHeight="1" x14ac:dyDescent="0.25">
      <c r="B1183" s="13"/>
      <c r="F1183" s="13"/>
      <c r="I1183" s="10"/>
    </row>
    <row r="1184" spans="2:9" ht="15.75" customHeight="1" x14ac:dyDescent="0.25">
      <c r="B1184" s="13"/>
      <c r="F1184" s="13"/>
      <c r="I1184" s="10"/>
    </row>
    <row r="1185" spans="2:10" ht="15.75" customHeight="1" x14ac:dyDescent="0.25">
      <c r="B1185" s="13"/>
      <c r="F1185" s="13"/>
      <c r="I1185" s="10"/>
    </row>
    <row r="1186" spans="2:10" ht="15.75" customHeight="1" x14ac:dyDescent="0.25">
      <c r="B1186" s="13"/>
      <c r="F1186" s="13"/>
      <c r="I1186" s="10"/>
    </row>
    <row r="1187" spans="2:10" ht="15.75" customHeight="1" x14ac:dyDescent="0.25">
      <c r="B1187" s="13"/>
      <c r="F1187" s="13"/>
      <c r="I1187" s="10"/>
    </row>
    <row r="1188" spans="2:10" ht="15.75" customHeight="1" x14ac:dyDescent="0.25">
      <c r="B1188" s="13"/>
      <c r="F1188" s="13"/>
      <c r="I1188" s="10"/>
    </row>
    <row r="1189" spans="2:10" ht="15.75" customHeight="1" x14ac:dyDescent="0.25">
      <c r="B1189" s="13"/>
      <c r="F1189" s="13"/>
      <c r="I1189" s="10"/>
    </row>
    <row r="1190" spans="2:10" ht="15.75" customHeight="1" x14ac:dyDescent="0.25">
      <c r="B1190" s="13"/>
      <c r="F1190" s="13"/>
      <c r="I1190" s="20"/>
      <c r="J1190" s="20"/>
    </row>
    <row r="1191" spans="2:10" ht="15.75" customHeight="1" x14ac:dyDescent="0.25">
      <c r="B1191" s="13"/>
      <c r="F1191" s="13"/>
      <c r="I1191" s="20"/>
      <c r="J1191" s="20"/>
    </row>
    <row r="1192" spans="2:10" ht="15.75" customHeight="1" x14ac:dyDescent="0.25">
      <c r="B1192" s="13"/>
      <c r="F1192" s="13"/>
      <c r="I1192" s="20"/>
      <c r="J1192" s="20"/>
    </row>
    <row r="1193" spans="2:10" ht="15.75" customHeight="1" x14ac:dyDescent="0.25">
      <c r="B1193" s="13"/>
      <c r="F1193" s="13"/>
      <c r="I1193" s="20"/>
      <c r="J1193" s="20"/>
    </row>
    <row r="1194" spans="2:10" ht="15.75" customHeight="1" x14ac:dyDescent="0.25">
      <c r="B1194" s="13"/>
      <c r="F1194" s="13"/>
      <c r="I1194" s="20"/>
      <c r="J1194" s="20"/>
    </row>
    <row r="1195" spans="2:10" ht="15.75" customHeight="1" x14ac:dyDescent="0.25">
      <c r="B1195" s="13"/>
      <c r="F1195" s="13"/>
      <c r="I1195" s="20"/>
      <c r="J1195" s="20"/>
    </row>
    <row r="1196" spans="2:10" ht="15.75" customHeight="1" x14ac:dyDescent="0.25">
      <c r="B1196" s="13"/>
      <c r="F1196" s="13"/>
      <c r="I1196" s="20"/>
      <c r="J1196" s="20"/>
    </row>
    <row r="1197" spans="2:10" ht="15.75" customHeight="1" x14ac:dyDescent="0.25">
      <c r="B1197" s="13"/>
      <c r="F1197" s="13"/>
      <c r="I1197" s="20"/>
      <c r="J1197" s="20"/>
    </row>
    <row r="1198" spans="2:10" ht="15.75" customHeight="1" x14ac:dyDescent="0.25">
      <c r="B1198" s="13"/>
      <c r="F1198" s="13"/>
      <c r="I1198" s="20"/>
      <c r="J1198" s="20"/>
    </row>
    <row r="1199" spans="2:10" ht="15.75" customHeight="1" x14ac:dyDescent="0.25">
      <c r="B1199" s="13"/>
      <c r="F1199" s="13"/>
      <c r="I1199" s="20"/>
      <c r="J1199" s="20"/>
    </row>
    <row r="1200" spans="2:10" ht="15.75" customHeight="1" x14ac:dyDescent="0.25">
      <c r="B1200" s="13"/>
      <c r="F1200" s="13"/>
      <c r="I1200" s="20"/>
      <c r="J1200" s="20"/>
    </row>
    <row r="1201" spans="2:10" ht="15.75" customHeight="1" x14ac:dyDescent="0.25">
      <c r="B1201" s="13"/>
      <c r="F1201" s="13"/>
      <c r="I1201" s="20"/>
      <c r="J1201" s="20"/>
    </row>
    <row r="1202" spans="2:10" ht="15.75" customHeight="1" x14ac:dyDescent="0.25">
      <c r="B1202" s="13"/>
      <c r="F1202" s="13"/>
      <c r="I1202" s="20"/>
      <c r="J1202" s="20"/>
    </row>
    <row r="1203" spans="2:10" ht="15.75" customHeight="1" x14ac:dyDescent="0.25">
      <c r="B1203" s="13"/>
      <c r="F1203" s="13"/>
      <c r="I1203" s="20"/>
      <c r="J1203" s="20"/>
    </row>
    <row r="1204" spans="2:10" ht="15.75" customHeight="1" x14ac:dyDescent="0.25">
      <c r="B1204" s="13"/>
      <c r="F1204" s="13"/>
      <c r="I1204" s="20"/>
      <c r="J1204" s="20"/>
    </row>
    <row r="1205" spans="2:10" ht="15.75" customHeight="1" x14ac:dyDescent="0.25">
      <c r="B1205" s="13"/>
      <c r="F1205" s="13"/>
      <c r="I1205" s="20"/>
      <c r="J1205" s="20"/>
    </row>
    <row r="1206" spans="2:10" ht="15.75" customHeight="1" x14ac:dyDescent="0.25">
      <c r="B1206" s="13"/>
      <c r="F1206" s="13"/>
      <c r="I1206" s="20"/>
      <c r="J1206" s="20"/>
    </row>
    <row r="1207" spans="2:10" ht="15.75" customHeight="1" x14ac:dyDescent="0.25">
      <c r="B1207" s="13"/>
      <c r="F1207" s="13"/>
      <c r="I1207" s="20"/>
      <c r="J1207" s="20"/>
    </row>
    <row r="1208" spans="2:10" ht="15.75" customHeight="1" x14ac:dyDescent="0.25">
      <c r="B1208" s="13"/>
      <c r="F1208" s="13"/>
      <c r="I1208" s="20"/>
      <c r="J1208" s="20"/>
    </row>
    <row r="1209" spans="2:10" ht="15.75" customHeight="1" x14ac:dyDescent="0.25">
      <c r="B1209" s="13"/>
      <c r="F1209" s="13"/>
      <c r="I1209" s="20"/>
      <c r="J1209" s="20"/>
    </row>
    <row r="1210" spans="2:10" ht="15.75" customHeight="1" x14ac:dyDescent="0.25">
      <c r="B1210" s="13"/>
      <c r="F1210" s="13"/>
      <c r="I1210" s="20"/>
      <c r="J1210" s="20"/>
    </row>
    <row r="1211" spans="2:10" ht="15.75" customHeight="1" x14ac:dyDescent="0.25">
      <c r="B1211" s="13"/>
      <c r="F1211" s="13"/>
      <c r="I1211" s="20"/>
      <c r="J1211" s="20"/>
    </row>
    <row r="1212" spans="2:10" ht="15.75" customHeight="1" x14ac:dyDescent="0.25">
      <c r="B1212" s="13"/>
      <c r="F1212" s="13"/>
      <c r="I1212" s="20"/>
      <c r="J1212" s="20"/>
    </row>
    <row r="1213" spans="2:10" ht="15.75" customHeight="1" x14ac:dyDescent="0.25">
      <c r="B1213" s="13"/>
      <c r="F1213" s="13"/>
      <c r="I1213" s="20"/>
      <c r="J1213" s="20"/>
    </row>
    <row r="1214" spans="2:10" ht="15.75" customHeight="1" x14ac:dyDescent="0.25">
      <c r="B1214" s="13"/>
      <c r="F1214" s="13"/>
      <c r="I1214" s="10"/>
    </row>
    <row r="1215" spans="2:10" ht="15.75" customHeight="1" x14ac:dyDescent="0.25">
      <c r="B1215" s="13"/>
      <c r="F1215" s="13"/>
      <c r="I1215" s="10"/>
    </row>
    <row r="1216" spans="2:10" ht="15.75" customHeight="1" x14ac:dyDescent="0.25">
      <c r="B1216" s="13"/>
      <c r="F1216" s="13"/>
      <c r="I1216" s="10"/>
    </row>
    <row r="1217" spans="2:9" ht="15.75" customHeight="1" x14ac:dyDescent="0.25">
      <c r="B1217" s="13"/>
      <c r="F1217" s="13"/>
      <c r="I1217" s="10"/>
    </row>
    <row r="1218" spans="2:9" ht="15.75" customHeight="1" x14ac:dyDescent="0.25">
      <c r="B1218" s="13"/>
      <c r="F1218" s="13"/>
      <c r="I1218" s="10"/>
    </row>
    <row r="1219" spans="2:9" ht="15.75" customHeight="1" x14ac:dyDescent="0.25">
      <c r="B1219" s="13"/>
      <c r="F1219" s="13"/>
      <c r="I1219" s="10"/>
    </row>
    <row r="1220" spans="2:9" ht="15.75" customHeight="1" x14ac:dyDescent="0.25">
      <c r="B1220" s="13"/>
      <c r="F1220" s="13"/>
      <c r="I1220" s="10"/>
    </row>
    <row r="1221" spans="2:9" ht="15.75" customHeight="1" x14ac:dyDescent="0.25">
      <c r="B1221" s="13"/>
      <c r="F1221" s="13"/>
      <c r="I1221" s="10"/>
    </row>
    <row r="1222" spans="2:9" ht="15.75" customHeight="1" x14ac:dyDescent="0.25">
      <c r="B1222" s="13"/>
      <c r="F1222" s="13"/>
      <c r="I1222" s="10"/>
    </row>
    <row r="1223" spans="2:9" ht="15.75" customHeight="1" x14ac:dyDescent="0.25">
      <c r="B1223" s="13"/>
      <c r="F1223" s="13"/>
      <c r="I1223" s="10"/>
    </row>
    <row r="1224" spans="2:9" ht="15.75" customHeight="1" x14ac:dyDescent="0.25">
      <c r="B1224" s="13"/>
      <c r="F1224" s="13"/>
      <c r="I1224" s="10"/>
    </row>
    <row r="1225" spans="2:9" ht="15.75" customHeight="1" x14ac:dyDescent="0.25">
      <c r="B1225" s="13"/>
      <c r="F1225" s="13"/>
      <c r="I1225" s="10"/>
    </row>
    <row r="1226" spans="2:9" ht="15.75" customHeight="1" x14ac:dyDescent="0.25">
      <c r="B1226" s="13"/>
      <c r="F1226" s="13"/>
      <c r="I1226" s="10"/>
    </row>
    <row r="1227" spans="2:9" ht="15.75" customHeight="1" x14ac:dyDescent="0.25">
      <c r="B1227" s="13"/>
      <c r="F1227" s="13"/>
      <c r="I1227" s="10"/>
    </row>
    <row r="1228" spans="2:9" ht="15.75" customHeight="1" x14ac:dyDescent="0.25">
      <c r="B1228" s="13"/>
      <c r="F1228" s="13"/>
      <c r="I1228" s="10"/>
    </row>
    <row r="1229" spans="2:9" ht="15.75" customHeight="1" x14ac:dyDescent="0.25">
      <c r="B1229" s="13"/>
      <c r="F1229" s="13"/>
      <c r="I1229" s="10"/>
    </row>
    <row r="1230" spans="2:9" ht="15.75" customHeight="1" x14ac:dyDescent="0.25">
      <c r="B1230" s="13"/>
      <c r="F1230" s="13"/>
      <c r="I1230" s="10"/>
    </row>
    <row r="1231" spans="2:9" ht="15.75" customHeight="1" x14ac:dyDescent="0.25">
      <c r="B1231" s="13"/>
      <c r="F1231" s="13"/>
      <c r="I1231" s="10"/>
    </row>
    <row r="1232" spans="2:9" ht="15.75" customHeight="1" x14ac:dyDescent="0.25">
      <c r="B1232" s="13"/>
      <c r="F1232" s="13"/>
      <c r="I1232" s="10"/>
    </row>
    <row r="1233" spans="2:10" ht="15.75" customHeight="1" x14ac:dyDescent="0.25">
      <c r="B1233" s="13"/>
      <c r="F1233" s="13"/>
      <c r="I1233" s="10"/>
    </row>
    <row r="1234" spans="2:10" ht="15.75" customHeight="1" x14ac:dyDescent="0.25">
      <c r="B1234" s="13"/>
      <c r="F1234" s="13"/>
      <c r="I1234" s="10"/>
    </row>
    <row r="1235" spans="2:10" ht="15.75" customHeight="1" x14ac:dyDescent="0.25">
      <c r="B1235" s="13"/>
      <c r="F1235" s="13"/>
      <c r="I1235" s="10"/>
    </row>
    <row r="1236" spans="2:10" ht="15.75" customHeight="1" x14ac:dyDescent="0.25">
      <c r="B1236" s="13"/>
      <c r="F1236" s="13"/>
      <c r="I1236" s="10"/>
    </row>
    <row r="1237" spans="2:10" ht="15.75" customHeight="1" x14ac:dyDescent="0.25">
      <c r="B1237" s="13"/>
      <c r="F1237" s="13"/>
      <c r="I1237" s="10"/>
    </row>
    <row r="1238" spans="2:10" ht="15.75" customHeight="1" x14ac:dyDescent="0.25">
      <c r="B1238" s="13"/>
      <c r="F1238" s="13"/>
      <c r="I1238" s="20"/>
      <c r="J1238" s="20"/>
    </row>
    <row r="1239" spans="2:10" ht="15.75" customHeight="1" x14ac:dyDescent="0.25">
      <c r="B1239" s="13"/>
      <c r="F1239" s="13"/>
      <c r="I1239" s="20"/>
      <c r="J1239" s="20"/>
    </row>
    <row r="1240" spans="2:10" ht="15.75" customHeight="1" x14ac:dyDescent="0.25">
      <c r="B1240" s="13"/>
      <c r="F1240" s="13"/>
      <c r="I1240" s="20"/>
      <c r="J1240" s="20"/>
    </row>
    <row r="1241" spans="2:10" ht="15.75" customHeight="1" x14ac:dyDescent="0.25">
      <c r="B1241" s="13"/>
      <c r="F1241" s="13"/>
      <c r="I1241" s="20"/>
      <c r="J1241" s="20"/>
    </row>
    <row r="1242" spans="2:10" ht="15.75" customHeight="1" x14ac:dyDescent="0.25">
      <c r="B1242" s="13"/>
      <c r="F1242" s="13"/>
      <c r="I1242" s="20"/>
      <c r="J1242" s="20"/>
    </row>
    <row r="1243" spans="2:10" ht="15.75" customHeight="1" x14ac:dyDescent="0.25">
      <c r="B1243" s="13"/>
      <c r="F1243" s="13"/>
      <c r="I1243" s="20"/>
      <c r="J1243" s="20"/>
    </row>
    <row r="1244" spans="2:10" ht="15.75" customHeight="1" x14ac:dyDescent="0.25">
      <c r="B1244" s="13"/>
      <c r="F1244" s="13"/>
      <c r="I1244" s="20"/>
      <c r="J1244" s="20"/>
    </row>
    <row r="1245" spans="2:10" ht="15.75" customHeight="1" x14ac:dyDescent="0.25">
      <c r="B1245" s="13"/>
      <c r="F1245" s="13"/>
      <c r="I1245" s="20"/>
      <c r="J1245" s="20"/>
    </row>
    <row r="1246" spans="2:10" ht="15.75" customHeight="1" x14ac:dyDescent="0.25">
      <c r="B1246" s="13"/>
      <c r="F1246" s="13"/>
      <c r="I1246" s="20"/>
      <c r="J1246" s="20"/>
    </row>
    <row r="1247" spans="2:10" ht="15.75" customHeight="1" x14ac:dyDescent="0.25">
      <c r="B1247" s="13"/>
      <c r="F1247" s="13"/>
      <c r="I1247" s="20"/>
      <c r="J1247" s="20"/>
    </row>
    <row r="1248" spans="2:10" ht="15.75" customHeight="1" x14ac:dyDescent="0.25">
      <c r="B1248" s="13"/>
      <c r="F1248" s="13"/>
      <c r="I1248" s="20"/>
      <c r="J1248" s="20"/>
    </row>
    <row r="1249" spans="2:10" ht="15.75" customHeight="1" x14ac:dyDescent="0.25">
      <c r="B1249" s="13"/>
      <c r="F1249" s="13"/>
      <c r="I1249" s="20"/>
      <c r="J1249" s="20"/>
    </row>
    <row r="1250" spans="2:10" ht="15.75" customHeight="1" x14ac:dyDescent="0.25">
      <c r="B1250" s="13"/>
      <c r="F1250" s="13"/>
      <c r="I1250" s="20"/>
      <c r="J1250" s="20"/>
    </row>
    <row r="1251" spans="2:10" ht="15.75" customHeight="1" x14ac:dyDescent="0.25">
      <c r="B1251" s="13"/>
      <c r="F1251" s="13"/>
      <c r="I1251" s="20"/>
      <c r="J1251" s="20"/>
    </row>
    <row r="1252" spans="2:10" ht="15.75" customHeight="1" x14ac:dyDescent="0.25">
      <c r="B1252" s="13"/>
      <c r="F1252" s="13"/>
      <c r="I1252" s="20"/>
      <c r="J1252" s="20"/>
    </row>
    <row r="1253" spans="2:10" ht="15.75" customHeight="1" x14ac:dyDescent="0.25">
      <c r="B1253" s="13"/>
      <c r="F1253" s="13"/>
      <c r="I1253" s="20"/>
      <c r="J1253" s="20"/>
    </row>
    <row r="1254" spans="2:10" ht="15.75" customHeight="1" x14ac:dyDescent="0.25">
      <c r="B1254" s="13"/>
      <c r="F1254" s="13"/>
      <c r="I1254" s="20"/>
      <c r="J1254" s="20"/>
    </row>
    <row r="1255" spans="2:10" ht="15.75" customHeight="1" x14ac:dyDescent="0.25">
      <c r="B1255" s="13"/>
      <c r="F1255" s="13"/>
      <c r="I1255" s="20"/>
      <c r="J1255" s="20"/>
    </row>
    <row r="1256" spans="2:10" ht="15.75" customHeight="1" x14ac:dyDescent="0.25">
      <c r="B1256" s="13"/>
      <c r="F1256" s="13"/>
      <c r="I1256" s="20"/>
      <c r="J1256" s="20"/>
    </row>
    <row r="1257" spans="2:10" ht="15.75" customHeight="1" x14ac:dyDescent="0.25">
      <c r="B1257" s="13"/>
      <c r="F1257" s="13"/>
      <c r="I1257" s="20"/>
      <c r="J1257" s="20"/>
    </row>
    <row r="1258" spans="2:10" ht="15.75" customHeight="1" x14ac:dyDescent="0.25">
      <c r="B1258" s="13"/>
      <c r="F1258" s="13"/>
      <c r="I1258" s="20"/>
      <c r="J1258" s="20"/>
    </row>
    <row r="1259" spans="2:10" ht="15.75" customHeight="1" x14ac:dyDescent="0.25">
      <c r="B1259" s="13"/>
      <c r="F1259" s="13"/>
      <c r="I1259" s="20"/>
      <c r="J1259" s="20"/>
    </row>
    <row r="1260" spans="2:10" ht="15.75" customHeight="1" x14ac:dyDescent="0.25">
      <c r="B1260" s="13"/>
      <c r="F1260" s="13"/>
      <c r="I1260" s="20"/>
      <c r="J1260" s="20"/>
    </row>
    <row r="1261" spans="2:10" ht="15.75" customHeight="1" x14ac:dyDescent="0.25">
      <c r="B1261" s="13"/>
      <c r="F1261" s="13"/>
      <c r="I1261" s="20"/>
      <c r="J1261" s="20"/>
    </row>
    <row r="1262" spans="2:10" ht="15.75" customHeight="1" x14ac:dyDescent="0.25">
      <c r="B1262" s="13"/>
      <c r="F1262" s="13"/>
      <c r="I1262" s="10"/>
    </row>
    <row r="1263" spans="2:10" ht="15.75" customHeight="1" x14ac:dyDescent="0.25">
      <c r="B1263" s="13"/>
      <c r="F1263" s="13"/>
      <c r="I1263" s="10"/>
    </row>
    <row r="1264" spans="2:10" ht="15.75" customHeight="1" x14ac:dyDescent="0.25">
      <c r="B1264" s="13"/>
      <c r="F1264" s="13"/>
      <c r="I1264" s="10"/>
    </row>
    <row r="1265" spans="2:9" ht="15.75" customHeight="1" x14ac:dyDescent="0.25">
      <c r="B1265" s="13"/>
      <c r="F1265" s="13"/>
      <c r="I1265" s="10"/>
    </row>
    <row r="1266" spans="2:9" ht="15.75" customHeight="1" x14ac:dyDescent="0.25">
      <c r="B1266" s="13"/>
      <c r="F1266" s="13"/>
      <c r="I1266" s="10"/>
    </row>
    <row r="1267" spans="2:9" ht="15.75" customHeight="1" x14ac:dyDescent="0.25">
      <c r="B1267" s="13"/>
      <c r="F1267" s="13"/>
      <c r="I1267" s="10"/>
    </row>
    <row r="1268" spans="2:9" ht="15.75" customHeight="1" x14ac:dyDescent="0.25">
      <c r="B1268" s="13"/>
      <c r="F1268" s="13"/>
      <c r="I1268" s="10"/>
    </row>
    <row r="1269" spans="2:9" ht="15.75" customHeight="1" x14ac:dyDescent="0.25">
      <c r="B1269" s="13"/>
      <c r="F1269" s="13"/>
      <c r="I1269" s="10"/>
    </row>
    <row r="1270" spans="2:9" ht="15.75" customHeight="1" x14ac:dyDescent="0.25">
      <c r="B1270" s="13"/>
      <c r="F1270" s="13"/>
      <c r="I1270" s="10"/>
    </row>
    <row r="1271" spans="2:9" ht="15.75" customHeight="1" x14ac:dyDescent="0.25">
      <c r="B1271" s="13"/>
      <c r="F1271" s="13"/>
      <c r="I1271" s="10"/>
    </row>
    <row r="1272" spans="2:9" ht="15.75" customHeight="1" x14ac:dyDescent="0.25">
      <c r="B1272" s="13"/>
      <c r="F1272" s="13"/>
      <c r="I1272" s="10"/>
    </row>
    <row r="1273" spans="2:9" ht="15.75" customHeight="1" x14ac:dyDescent="0.25">
      <c r="B1273" s="13"/>
      <c r="F1273" s="13"/>
      <c r="I1273" s="10"/>
    </row>
    <row r="1274" spans="2:9" ht="15.75" customHeight="1" x14ac:dyDescent="0.25">
      <c r="B1274" s="13"/>
      <c r="F1274" s="13"/>
      <c r="I1274" s="10"/>
    </row>
    <row r="1275" spans="2:9" ht="15.75" customHeight="1" x14ac:dyDescent="0.25">
      <c r="B1275" s="13"/>
      <c r="F1275" s="13"/>
      <c r="I1275" s="10"/>
    </row>
    <row r="1276" spans="2:9" ht="15.75" customHeight="1" x14ac:dyDescent="0.25">
      <c r="B1276" s="13"/>
      <c r="F1276" s="13"/>
      <c r="I1276" s="10"/>
    </row>
    <row r="1277" spans="2:9" ht="15.75" customHeight="1" x14ac:dyDescent="0.25">
      <c r="B1277" s="13"/>
      <c r="F1277" s="13"/>
      <c r="I1277" s="10"/>
    </row>
    <row r="1278" spans="2:9" ht="15.75" customHeight="1" x14ac:dyDescent="0.25">
      <c r="B1278" s="13"/>
      <c r="F1278" s="13"/>
      <c r="I1278" s="10"/>
    </row>
    <row r="1279" spans="2:9" ht="15.75" customHeight="1" x14ac:dyDescent="0.25">
      <c r="B1279" s="13"/>
      <c r="F1279" s="13"/>
      <c r="I1279" s="10"/>
    </row>
    <row r="1280" spans="2:9" ht="15.75" customHeight="1" x14ac:dyDescent="0.25">
      <c r="B1280" s="13"/>
      <c r="F1280" s="13"/>
      <c r="I1280" s="10"/>
    </row>
    <row r="1281" spans="2:10" ht="15.75" customHeight="1" x14ac:dyDescent="0.25">
      <c r="B1281" s="13"/>
      <c r="F1281" s="13"/>
      <c r="I1281" s="10"/>
    </row>
    <row r="1282" spans="2:10" ht="15.75" customHeight="1" x14ac:dyDescent="0.25">
      <c r="B1282" s="13"/>
      <c r="F1282" s="13"/>
      <c r="I1282" s="10"/>
    </row>
    <row r="1283" spans="2:10" ht="15.75" customHeight="1" x14ac:dyDescent="0.25">
      <c r="B1283" s="13"/>
      <c r="F1283" s="13"/>
      <c r="I1283" s="10"/>
    </row>
    <row r="1284" spans="2:10" ht="15.75" customHeight="1" x14ac:dyDescent="0.25">
      <c r="B1284" s="13"/>
      <c r="F1284" s="13"/>
      <c r="I1284" s="10"/>
    </row>
    <row r="1285" spans="2:10" ht="15.75" customHeight="1" x14ac:dyDescent="0.25">
      <c r="B1285" s="13"/>
      <c r="F1285" s="13"/>
      <c r="I1285" s="10"/>
    </row>
    <row r="1286" spans="2:10" ht="15.75" customHeight="1" x14ac:dyDescent="0.25">
      <c r="B1286" s="13"/>
      <c r="F1286" s="13"/>
      <c r="I1286" s="20"/>
      <c r="J1286" s="20"/>
    </row>
    <row r="1287" spans="2:10" ht="15.75" customHeight="1" x14ac:dyDescent="0.25">
      <c r="B1287" s="13"/>
      <c r="F1287" s="13"/>
      <c r="I1287" s="20"/>
      <c r="J1287" s="20"/>
    </row>
    <row r="1288" spans="2:10" ht="15.75" customHeight="1" x14ac:dyDescent="0.25">
      <c r="B1288" s="13"/>
      <c r="F1288" s="13"/>
      <c r="I1288" s="20"/>
      <c r="J1288" s="20"/>
    </row>
    <row r="1289" spans="2:10" ht="15.75" customHeight="1" x14ac:dyDescent="0.25">
      <c r="B1289" s="13"/>
      <c r="F1289" s="13"/>
      <c r="I1289" s="20"/>
      <c r="J1289" s="20"/>
    </row>
    <row r="1290" spans="2:10" ht="15.75" customHeight="1" x14ac:dyDescent="0.25">
      <c r="B1290" s="13"/>
      <c r="F1290" s="13"/>
      <c r="I1290" s="20"/>
      <c r="J1290" s="20"/>
    </row>
    <row r="1291" spans="2:10" ht="15.75" customHeight="1" x14ac:dyDescent="0.25">
      <c r="B1291" s="13"/>
      <c r="F1291" s="13"/>
      <c r="I1291" s="20"/>
      <c r="J1291" s="20"/>
    </row>
    <row r="1292" spans="2:10" ht="15.75" customHeight="1" x14ac:dyDescent="0.25">
      <c r="B1292" s="13"/>
      <c r="F1292" s="13"/>
      <c r="I1292" s="20"/>
      <c r="J1292" s="20"/>
    </row>
    <row r="1293" spans="2:10" ht="15.75" customHeight="1" x14ac:dyDescent="0.25">
      <c r="B1293" s="13"/>
      <c r="F1293" s="13"/>
      <c r="I1293" s="20"/>
      <c r="J1293" s="20"/>
    </row>
    <row r="1294" spans="2:10" ht="15.75" customHeight="1" x14ac:dyDescent="0.25">
      <c r="B1294" s="13"/>
      <c r="F1294" s="13"/>
      <c r="I1294" s="20"/>
      <c r="J1294" s="20"/>
    </row>
    <row r="1295" spans="2:10" ht="15.75" customHeight="1" x14ac:dyDescent="0.25">
      <c r="B1295" s="13"/>
      <c r="F1295" s="13"/>
      <c r="I1295" s="20"/>
      <c r="J1295" s="20"/>
    </row>
    <row r="1296" spans="2:10" ht="15.75" customHeight="1" x14ac:dyDescent="0.25">
      <c r="B1296" s="13"/>
      <c r="F1296" s="13"/>
      <c r="I1296" s="20"/>
      <c r="J1296" s="20"/>
    </row>
    <row r="1297" spans="1:10" ht="15.75" customHeight="1" x14ac:dyDescent="0.25">
      <c r="B1297" s="13"/>
      <c r="F1297" s="13"/>
      <c r="I1297" s="20"/>
      <c r="J1297" s="20"/>
    </row>
    <row r="1298" spans="1:10" ht="15.75" customHeight="1" x14ac:dyDescent="0.25">
      <c r="B1298" s="13"/>
      <c r="F1298" s="13"/>
      <c r="I1298" s="20"/>
      <c r="J1298" s="20"/>
    </row>
    <row r="1299" spans="1:10" ht="15.75" customHeight="1" x14ac:dyDescent="0.25">
      <c r="B1299" s="13"/>
      <c r="F1299" s="13"/>
      <c r="I1299" s="20"/>
      <c r="J1299" s="20"/>
    </row>
    <row r="1300" spans="1:10" ht="15.75" customHeight="1" x14ac:dyDescent="0.25">
      <c r="B1300" s="13"/>
      <c r="F1300" s="13"/>
      <c r="I1300" s="20"/>
      <c r="J1300" s="20"/>
    </row>
    <row r="1301" spans="1:10" ht="15.75" customHeight="1" x14ac:dyDescent="0.25">
      <c r="B1301" s="13"/>
      <c r="F1301" s="13"/>
      <c r="I1301" s="20"/>
      <c r="J1301" s="20"/>
    </row>
    <row r="1302" spans="1:10" ht="15.75" customHeight="1" x14ac:dyDescent="0.25">
      <c r="B1302" s="13"/>
      <c r="F1302" s="13"/>
      <c r="I1302" s="20"/>
      <c r="J1302" s="20"/>
    </row>
    <row r="1303" spans="1:10" ht="15.75" customHeight="1" x14ac:dyDescent="0.25">
      <c r="B1303" s="13"/>
      <c r="F1303" s="13"/>
      <c r="I1303" s="20"/>
      <c r="J1303" s="20"/>
    </row>
    <row r="1304" spans="1:10" ht="15.75" customHeight="1" x14ac:dyDescent="0.25">
      <c r="B1304" s="13"/>
      <c r="F1304" s="13"/>
      <c r="I1304" s="20"/>
      <c r="J1304" s="20"/>
    </row>
    <row r="1305" spans="1:10" ht="15.75" customHeight="1" x14ac:dyDescent="0.25">
      <c r="B1305" s="13"/>
      <c r="F1305" s="13"/>
      <c r="I1305" s="20"/>
      <c r="J1305" s="20"/>
    </row>
    <row r="1306" spans="1:10" ht="15.75" customHeight="1" x14ac:dyDescent="0.25">
      <c r="B1306" s="13"/>
      <c r="F1306" s="13"/>
      <c r="I1306" s="20"/>
      <c r="J1306" s="20"/>
    </row>
    <row r="1307" spans="1:10" ht="15.75" customHeight="1" x14ac:dyDescent="0.25">
      <c r="B1307" s="13"/>
      <c r="F1307" s="13"/>
      <c r="I1307" s="20"/>
      <c r="J1307" s="20"/>
    </row>
    <row r="1308" spans="1:10" ht="15.75" customHeight="1" x14ac:dyDescent="0.25">
      <c r="B1308" s="13"/>
      <c r="F1308" s="13"/>
      <c r="I1308" s="20"/>
      <c r="J1308" s="20"/>
    </row>
    <row r="1309" spans="1:10" ht="15.75" customHeight="1" x14ac:dyDescent="0.25">
      <c r="A1309" s="11" t="s">
        <v>114</v>
      </c>
      <c r="B1309" s="13"/>
      <c r="F1309" s="13"/>
      <c r="I1309" s="20"/>
      <c r="J1309" s="20"/>
    </row>
    <row r="1310" spans="1:10" ht="15.75" customHeight="1" x14ac:dyDescent="0.25">
      <c r="B1310" s="13"/>
      <c r="F1310" s="13"/>
    </row>
    <row r="1311" spans="1:10" ht="15.75" customHeight="1" x14ac:dyDescent="0.25">
      <c r="B1311" s="13"/>
      <c r="F1311" s="13"/>
      <c r="I1311" s="10"/>
    </row>
    <row r="1312" spans="1:10" ht="15.75" customHeight="1" x14ac:dyDescent="0.25">
      <c r="B1312" s="13"/>
      <c r="F1312" s="13"/>
      <c r="I1312" s="10"/>
    </row>
    <row r="1313" spans="2:9" ht="15.75" customHeight="1" x14ac:dyDescent="0.25">
      <c r="B1313" s="13"/>
      <c r="F1313" s="13"/>
      <c r="I1313" s="10"/>
    </row>
    <row r="1314" spans="2:9" ht="15.75" customHeight="1" x14ac:dyDescent="0.25">
      <c r="B1314" s="13"/>
      <c r="F1314" s="13"/>
      <c r="I1314" s="10"/>
    </row>
    <row r="1315" spans="2:9" ht="15.75" customHeight="1" x14ac:dyDescent="0.25">
      <c r="B1315" s="13"/>
      <c r="F1315" s="13"/>
      <c r="I1315" s="10"/>
    </row>
    <row r="1316" spans="2:9" ht="15.75" customHeight="1" x14ac:dyDescent="0.25">
      <c r="B1316" s="13"/>
      <c r="F1316" s="13"/>
      <c r="I1316" s="10"/>
    </row>
    <row r="1317" spans="2:9" ht="15.75" customHeight="1" x14ac:dyDescent="0.25">
      <c r="B1317" s="13"/>
      <c r="F1317" s="13"/>
      <c r="I1317" s="10"/>
    </row>
    <row r="1318" spans="2:9" ht="15.75" customHeight="1" x14ac:dyDescent="0.25">
      <c r="B1318" s="13"/>
      <c r="F1318" s="13"/>
      <c r="I1318" s="10"/>
    </row>
    <row r="1319" spans="2:9" ht="15.75" customHeight="1" x14ac:dyDescent="0.25">
      <c r="B1319" s="13"/>
      <c r="F1319" s="13"/>
      <c r="I1319" s="10"/>
    </row>
    <row r="1320" spans="2:9" ht="15.75" customHeight="1" x14ac:dyDescent="0.25">
      <c r="B1320" s="13"/>
      <c r="F1320" s="13"/>
      <c r="I1320" s="10"/>
    </row>
    <row r="1321" spans="2:9" ht="15.75" customHeight="1" x14ac:dyDescent="0.25">
      <c r="B1321" s="13"/>
      <c r="F1321" s="13"/>
      <c r="I1321" s="10"/>
    </row>
    <row r="1322" spans="2:9" ht="15.75" customHeight="1" x14ac:dyDescent="0.25">
      <c r="B1322" s="13"/>
      <c r="F1322" s="13"/>
      <c r="I1322" s="10"/>
    </row>
    <row r="1323" spans="2:9" ht="15.75" customHeight="1" x14ac:dyDescent="0.25">
      <c r="B1323" s="13"/>
      <c r="F1323" s="13"/>
      <c r="I1323" s="10"/>
    </row>
    <row r="1324" spans="2:9" ht="15.75" customHeight="1" x14ac:dyDescent="0.25">
      <c r="B1324" s="13"/>
      <c r="F1324" s="13"/>
      <c r="I1324" s="10"/>
    </row>
    <row r="1325" spans="2:9" ht="15.75" customHeight="1" x14ac:dyDescent="0.25">
      <c r="B1325" s="13"/>
      <c r="F1325" s="13"/>
      <c r="I1325" s="10"/>
    </row>
    <row r="1326" spans="2:9" ht="15.75" customHeight="1" x14ac:dyDescent="0.25">
      <c r="B1326" s="13"/>
      <c r="F1326" s="13"/>
      <c r="I1326" s="10"/>
    </row>
    <row r="1327" spans="2:9" ht="15.75" customHeight="1" x14ac:dyDescent="0.25">
      <c r="B1327" s="13"/>
      <c r="F1327" s="13"/>
      <c r="I1327" s="10"/>
    </row>
    <row r="1328" spans="2:9" ht="15.75" customHeight="1" x14ac:dyDescent="0.25">
      <c r="B1328" s="13"/>
      <c r="F1328" s="13"/>
      <c r="I1328" s="10"/>
    </row>
    <row r="1329" spans="2:10" ht="15.75" customHeight="1" x14ac:dyDescent="0.25">
      <c r="B1329" s="13"/>
      <c r="F1329" s="13"/>
      <c r="I1329" s="10"/>
    </row>
    <row r="1330" spans="2:10" ht="15.75" customHeight="1" x14ac:dyDescent="0.25">
      <c r="B1330" s="13"/>
      <c r="F1330" s="13"/>
      <c r="I1330" s="10"/>
    </row>
    <row r="1331" spans="2:10" ht="15.75" customHeight="1" x14ac:dyDescent="0.25">
      <c r="B1331" s="13"/>
      <c r="F1331" s="13"/>
      <c r="I1331" s="10"/>
    </row>
    <row r="1332" spans="2:10" ht="15.75" customHeight="1" x14ac:dyDescent="0.25">
      <c r="B1332" s="13"/>
      <c r="F1332" s="13"/>
      <c r="I1332" s="10"/>
    </row>
    <row r="1333" spans="2:10" ht="15.75" customHeight="1" x14ac:dyDescent="0.25">
      <c r="B1333" s="13"/>
      <c r="F1333" s="13"/>
      <c r="I1333" s="10"/>
    </row>
    <row r="1334" spans="2:10" ht="15.75" customHeight="1" x14ac:dyDescent="0.25">
      <c r="B1334" s="13"/>
      <c r="F1334" s="13"/>
      <c r="I1334" s="10"/>
    </row>
    <row r="1335" spans="2:10" ht="15.75" customHeight="1" x14ac:dyDescent="0.25">
      <c r="B1335" s="13"/>
      <c r="F1335" s="13"/>
      <c r="I1335" s="20"/>
      <c r="J1335" s="20"/>
    </row>
    <row r="1336" spans="2:10" ht="15.75" customHeight="1" x14ac:dyDescent="0.25">
      <c r="B1336" s="13"/>
      <c r="F1336" s="13"/>
      <c r="I1336" s="20"/>
      <c r="J1336" s="20"/>
    </row>
    <row r="1337" spans="2:10" ht="15.75" customHeight="1" x14ac:dyDescent="0.25">
      <c r="B1337" s="13"/>
      <c r="F1337" s="13"/>
      <c r="I1337" s="20"/>
      <c r="J1337" s="20"/>
    </row>
    <row r="1338" spans="2:10" ht="15.75" customHeight="1" x14ac:dyDescent="0.25">
      <c r="B1338" s="13"/>
      <c r="F1338" s="13"/>
      <c r="I1338" s="20"/>
      <c r="J1338" s="20"/>
    </row>
    <row r="1339" spans="2:10" ht="15.75" customHeight="1" x14ac:dyDescent="0.25">
      <c r="B1339" s="13"/>
      <c r="F1339" s="13"/>
      <c r="I1339" s="20"/>
      <c r="J1339" s="20"/>
    </row>
    <row r="1340" spans="2:10" ht="15.75" customHeight="1" x14ac:dyDescent="0.25">
      <c r="B1340" s="13"/>
      <c r="F1340" s="13"/>
      <c r="I1340" s="20"/>
      <c r="J1340" s="20"/>
    </row>
    <row r="1341" spans="2:10" ht="15.75" customHeight="1" x14ac:dyDescent="0.25">
      <c r="B1341" s="13"/>
      <c r="F1341" s="13"/>
      <c r="I1341" s="20"/>
      <c r="J1341" s="20"/>
    </row>
    <row r="1342" spans="2:10" ht="15.75" customHeight="1" x14ac:dyDescent="0.25">
      <c r="B1342" s="13"/>
      <c r="F1342" s="13"/>
      <c r="I1342" s="20"/>
      <c r="J1342" s="20"/>
    </row>
    <row r="1343" spans="2:10" ht="15.75" customHeight="1" x14ac:dyDescent="0.25">
      <c r="B1343" s="13"/>
      <c r="F1343" s="13"/>
      <c r="I1343" s="20"/>
      <c r="J1343" s="20"/>
    </row>
    <row r="1344" spans="2:10" ht="15.75" customHeight="1" x14ac:dyDescent="0.25">
      <c r="B1344" s="13"/>
      <c r="F1344" s="13"/>
      <c r="I1344" s="20"/>
      <c r="J1344" s="20"/>
    </row>
    <row r="1345" spans="2:10" ht="15.75" customHeight="1" x14ac:dyDescent="0.25">
      <c r="B1345" s="13"/>
      <c r="F1345" s="13"/>
      <c r="I1345" s="20"/>
      <c r="J1345" s="20"/>
    </row>
    <row r="1346" spans="2:10" ht="15.75" customHeight="1" x14ac:dyDescent="0.25">
      <c r="B1346" s="13"/>
      <c r="F1346" s="13"/>
      <c r="I1346" s="20"/>
      <c r="J1346" s="20"/>
    </row>
    <row r="1347" spans="2:10" ht="15.75" customHeight="1" x14ac:dyDescent="0.25">
      <c r="B1347" s="13"/>
      <c r="F1347" s="13"/>
      <c r="I1347" s="20"/>
      <c r="J1347" s="20"/>
    </row>
    <row r="1348" spans="2:10" ht="15.75" customHeight="1" x14ac:dyDescent="0.25">
      <c r="B1348" s="13"/>
      <c r="F1348" s="13"/>
      <c r="I1348" s="20"/>
      <c r="J1348" s="20"/>
    </row>
    <row r="1349" spans="2:10" ht="15.75" customHeight="1" x14ac:dyDescent="0.25">
      <c r="B1349" s="13"/>
      <c r="F1349" s="13"/>
      <c r="I1349" s="20"/>
      <c r="J1349" s="20"/>
    </row>
    <row r="1350" spans="2:10" ht="15.75" customHeight="1" x14ac:dyDescent="0.25">
      <c r="B1350" s="13"/>
      <c r="F1350" s="13"/>
      <c r="I1350" s="20"/>
      <c r="J1350" s="20"/>
    </row>
    <row r="1351" spans="2:10" ht="15.75" customHeight="1" x14ac:dyDescent="0.25">
      <c r="B1351" s="13"/>
      <c r="F1351" s="13"/>
      <c r="I1351" s="20"/>
      <c r="J1351" s="20"/>
    </row>
    <row r="1352" spans="2:10" ht="15.75" customHeight="1" x14ac:dyDescent="0.25">
      <c r="B1352" s="13"/>
      <c r="F1352" s="13"/>
      <c r="I1352" s="20"/>
      <c r="J1352" s="20"/>
    </row>
    <row r="1353" spans="2:10" ht="15.75" customHeight="1" x14ac:dyDescent="0.25">
      <c r="B1353" s="13"/>
      <c r="F1353" s="13"/>
      <c r="I1353" s="20"/>
      <c r="J1353" s="20"/>
    </row>
    <row r="1354" spans="2:10" ht="15.75" customHeight="1" x14ac:dyDescent="0.25">
      <c r="B1354" s="13"/>
      <c r="F1354" s="13"/>
      <c r="I1354" s="20"/>
      <c r="J1354" s="20"/>
    </row>
    <row r="1355" spans="2:10" ht="15.75" customHeight="1" x14ac:dyDescent="0.25">
      <c r="B1355" s="13"/>
      <c r="F1355" s="13"/>
      <c r="I1355" s="20"/>
      <c r="J1355" s="20"/>
    </row>
    <row r="1356" spans="2:10" ht="15.75" customHeight="1" x14ac:dyDescent="0.25">
      <c r="B1356" s="13"/>
      <c r="F1356" s="13"/>
      <c r="I1356" s="20"/>
      <c r="J1356" s="20"/>
    </row>
    <row r="1357" spans="2:10" ht="15.75" customHeight="1" x14ac:dyDescent="0.25">
      <c r="B1357" s="13"/>
      <c r="F1357" s="13"/>
      <c r="I1357" s="20"/>
      <c r="J1357" s="20"/>
    </row>
    <row r="1358" spans="2:10" ht="15.75" customHeight="1" x14ac:dyDescent="0.25">
      <c r="B1358" s="13"/>
      <c r="F1358" s="13"/>
      <c r="I1358" s="20"/>
      <c r="J1358" s="20"/>
    </row>
    <row r="1359" spans="2:10" ht="15.75" customHeight="1" x14ac:dyDescent="0.25">
      <c r="B1359" s="13"/>
      <c r="F1359" s="13"/>
      <c r="I1359" s="10"/>
    </row>
    <row r="1360" spans="2:10" ht="15.75" customHeight="1" x14ac:dyDescent="0.25">
      <c r="B1360" s="13"/>
      <c r="F1360" s="13"/>
      <c r="I1360" s="10"/>
    </row>
    <row r="1361" spans="2:9" ht="15.75" customHeight="1" x14ac:dyDescent="0.25">
      <c r="B1361" s="13"/>
      <c r="F1361" s="13"/>
      <c r="I1361" s="10"/>
    </row>
    <row r="1362" spans="2:9" ht="15.75" customHeight="1" x14ac:dyDescent="0.25">
      <c r="B1362" s="13"/>
      <c r="F1362" s="13"/>
      <c r="I1362" s="10"/>
    </row>
    <row r="1363" spans="2:9" ht="15.75" customHeight="1" x14ac:dyDescent="0.25">
      <c r="B1363" s="13"/>
      <c r="F1363" s="13"/>
      <c r="I1363" s="10"/>
    </row>
    <row r="1364" spans="2:9" ht="15.75" customHeight="1" x14ac:dyDescent="0.25">
      <c r="B1364" s="13"/>
      <c r="F1364" s="13"/>
      <c r="I1364" s="10"/>
    </row>
    <row r="1365" spans="2:9" ht="15.75" customHeight="1" x14ac:dyDescent="0.25">
      <c r="B1365" s="13"/>
      <c r="F1365" s="13"/>
      <c r="I1365" s="10"/>
    </row>
    <row r="1366" spans="2:9" ht="15.75" customHeight="1" x14ac:dyDescent="0.25">
      <c r="B1366" s="13"/>
      <c r="F1366" s="13"/>
      <c r="I1366" s="10"/>
    </row>
    <row r="1367" spans="2:9" ht="15.75" customHeight="1" x14ac:dyDescent="0.25">
      <c r="B1367" s="13"/>
      <c r="F1367" s="13"/>
      <c r="I1367" s="10"/>
    </row>
    <row r="1368" spans="2:9" ht="15.75" customHeight="1" x14ac:dyDescent="0.25">
      <c r="B1368" s="13"/>
      <c r="F1368" s="13"/>
      <c r="I1368" s="10"/>
    </row>
    <row r="1369" spans="2:9" ht="15.75" customHeight="1" x14ac:dyDescent="0.25">
      <c r="B1369" s="13"/>
      <c r="F1369" s="13"/>
      <c r="I1369" s="10"/>
    </row>
    <row r="1370" spans="2:9" ht="15.75" customHeight="1" x14ac:dyDescent="0.25">
      <c r="B1370" s="13"/>
      <c r="F1370" s="13"/>
      <c r="I1370" s="10"/>
    </row>
    <row r="1371" spans="2:9" ht="15.75" customHeight="1" x14ac:dyDescent="0.25">
      <c r="B1371" s="13"/>
      <c r="F1371" s="13"/>
      <c r="I1371" s="10"/>
    </row>
    <row r="1372" spans="2:9" ht="15.75" customHeight="1" x14ac:dyDescent="0.25">
      <c r="B1372" s="13"/>
      <c r="F1372" s="13"/>
      <c r="I1372" s="10"/>
    </row>
    <row r="1373" spans="2:9" ht="15.75" customHeight="1" x14ac:dyDescent="0.25">
      <c r="B1373" s="13"/>
      <c r="F1373" s="13"/>
      <c r="I1373" s="10"/>
    </row>
    <row r="1374" spans="2:9" ht="15.75" customHeight="1" x14ac:dyDescent="0.25">
      <c r="B1374" s="13"/>
      <c r="F1374" s="13"/>
      <c r="I1374" s="10"/>
    </row>
    <row r="1375" spans="2:9" ht="15.75" customHeight="1" x14ac:dyDescent="0.25">
      <c r="B1375" s="13"/>
      <c r="F1375" s="13"/>
      <c r="I1375" s="10"/>
    </row>
    <row r="1376" spans="2:9" ht="15.75" customHeight="1" x14ac:dyDescent="0.25">
      <c r="B1376" s="13"/>
      <c r="F1376" s="13"/>
      <c r="I1376" s="10"/>
    </row>
    <row r="1377" spans="2:10" ht="15.75" customHeight="1" x14ac:dyDescent="0.25">
      <c r="B1377" s="13"/>
      <c r="F1377" s="13"/>
      <c r="I1377" s="10"/>
    </row>
    <row r="1378" spans="2:10" ht="15.75" customHeight="1" x14ac:dyDescent="0.25">
      <c r="B1378" s="13"/>
      <c r="F1378" s="13"/>
      <c r="I1378" s="10"/>
    </row>
    <row r="1379" spans="2:10" ht="15.75" customHeight="1" x14ac:dyDescent="0.25">
      <c r="B1379" s="13"/>
      <c r="F1379" s="13"/>
      <c r="I1379" s="10"/>
    </row>
    <row r="1380" spans="2:10" ht="15.75" customHeight="1" x14ac:dyDescent="0.25">
      <c r="B1380" s="13"/>
      <c r="F1380" s="13"/>
      <c r="I1380" s="10"/>
    </row>
    <row r="1381" spans="2:10" ht="15.75" customHeight="1" x14ac:dyDescent="0.25">
      <c r="B1381" s="13"/>
      <c r="F1381" s="13"/>
      <c r="I1381" s="10"/>
    </row>
    <row r="1382" spans="2:10" ht="15.75" customHeight="1" x14ac:dyDescent="0.25">
      <c r="B1382" s="13"/>
      <c r="F1382" s="13"/>
      <c r="I1382" s="10"/>
    </row>
    <row r="1383" spans="2:10" ht="15.75" customHeight="1" x14ac:dyDescent="0.25">
      <c r="B1383" s="13"/>
      <c r="F1383" s="13"/>
      <c r="I1383" s="20"/>
      <c r="J1383" s="20"/>
    </row>
    <row r="1384" spans="2:10" ht="15.75" customHeight="1" x14ac:dyDescent="0.25">
      <c r="B1384" s="13"/>
      <c r="F1384" s="13"/>
      <c r="I1384" s="20"/>
      <c r="J1384" s="20"/>
    </row>
    <row r="1385" spans="2:10" ht="15.75" customHeight="1" x14ac:dyDescent="0.25">
      <c r="B1385" s="13"/>
      <c r="F1385" s="13"/>
      <c r="I1385" s="20"/>
      <c r="J1385" s="20"/>
    </row>
    <row r="1386" spans="2:10" ht="15.75" customHeight="1" x14ac:dyDescent="0.25">
      <c r="B1386" s="13"/>
      <c r="F1386" s="13"/>
      <c r="I1386" s="20"/>
      <c r="J1386" s="20"/>
    </row>
    <row r="1387" spans="2:10" ht="15.75" customHeight="1" x14ac:dyDescent="0.25">
      <c r="B1387" s="13"/>
      <c r="F1387" s="13"/>
      <c r="I1387" s="20"/>
      <c r="J1387" s="20"/>
    </row>
    <row r="1388" spans="2:10" ht="15.75" customHeight="1" x14ac:dyDescent="0.25">
      <c r="B1388" s="13"/>
      <c r="F1388" s="13"/>
      <c r="I1388" s="20"/>
      <c r="J1388" s="20"/>
    </row>
    <row r="1389" spans="2:10" ht="15.75" customHeight="1" x14ac:dyDescent="0.25">
      <c r="B1389" s="13"/>
      <c r="F1389" s="13"/>
      <c r="I1389" s="20"/>
      <c r="J1389" s="20"/>
    </row>
    <row r="1390" spans="2:10" ht="15.75" customHeight="1" x14ac:dyDescent="0.25">
      <c r="B1390" s="13"/>
      <c r="F1390" s="13"/>
      <c r="I1390" s="20"/>
      <c r="J1390" s="20"/>
    </row>
    <row r="1391" spans="2:10" ht="15" customHeight="1" x14ac:dyDescent="0.25">
      <c r="F1391" s="13"/>
      <c r="I1391" s="20"/>
      <c r="J1391" s="20"/>
    </row>
    <row r="1392" spans="2:10" ht="15" customHeight="1" x14ac:dyDescent="0.25">
      <c r="F1392" s="13"/>
      <c r="I1392" s="20"/>
      <c r="J1392" s="20"/>
    </row>
    <row r="1393" spans="6:10" ht="15" customHeight="1" x14ac:dyDescent="0.25">
      <c r="F1393" s="13"/>
      <c r="I1393" s="20"/>
      <c r="J1393" s="20"/>
    </row>
    <row r="1394" spans="6:10" ht="15" customHeight="1" x14ac:dyDescent="0.25">
      <c r="F1394" s="13"/>
      <c r="I1394" s="20"/>
      <c r="J1394" s="20"/>
    </row>
    <row r="1395" spans="6:10" ht="15" customHeight="1" x14ac:dyDescent="0.25">
      <c r="F1395" s="13"/>
      <c r="I1395" s="20"/>
      <c r="J1395" s="20"/>
    </row>
    <row r="1396" spans="6:10" ht="15" customHeight="1" x14ac:dyDescent="0.25">
      <c r="I1396" s="20"/>
      <c r="J1396" s="20"/>
    </row>
    <row r="1397" spans="6:10" ht="15" customHeight="1" x14ac:dyDescent="0.25">
      <c r="I1397" s="20"/>
      <c r="J1397" s="20"/>
    </row>
    <row r="1398" spans="6:10" ht="15" customHeight="1" x14ac:dyDescent="0.25">
      <c r="I1398" s="20"/>
      <c r="J1398" s="20"/>
    </row>
    <row r="1399" spans="6:10" ht="15" customHeight="1" x14ac:dyDescent="0.25">
      <c r="I1399" s="20"/>
      <c r="J1399" s="20"/>
    </row>
    <row r="1400" spans="6:10" ht="15" customHeight="1" x14ac:dyDescent="0.25">
      <c r="I1400" s="20"/>
      <c r="J1400" s="20"/>
    </row>
    <row r="1401" spans="6:10" ht="15" customHeight="1" x14ac:dyDescent="0.25">
      <c r="I1401" s="20"/>
      <c r="J1401" s="20"/>
    </row>
    <row r="1402" spans="6:10" ht="15" customHeight="1" x14ac:dyDescent="0.25">
      <c r="I1402" s="20"/>
      <c r="J1402" s="20"/>
    </row>
    <row r="1403" spans="6:10" ht="15" customHeight="1" x14ac:dyDescent="0.25">
      <c r="I1403" s="20"/>
      <c r="J1403" s="20"/>
    </row>
    <row r="1404" spans="6:10" ht="15" customHeight="1" x14ac:dyDescent="0.25">
      <c r="I1404" s="20"/>
      <c r="J1404" s="20"/>
    </row>
    <row r="1405" spans="6:10" ht="15" customHeight="1" x14ac:dyDescent="0.25">
      <c r="I1405" s="20"/>
      <c r="J1405" s="20"/>
    </row>
    <row r="1406" spans="6:10" ht="15" customHeight="1" x14ac:dyDescent="0.25">
      <c r="I1406" s="20"/>
      <c r="J1406" s="20"/>
    </row>
    <row r="1407" spans="6:10" ht="15" customHeight="1" x14ac:dyDescent="0.25">
      <c r="I1407" s="10"/>
    </row>
    <row r="1408" spans="6:10" ht="15" customHeight="1" x14ac:dyDescent="0.25">
      <c r="I1408" s="10"/>
    </row>
    <row r="1409" spans="9:9" ht="15" customHeight="1" x14ac:dyDescent="0.25">
      <c r="I1409" s="10"/>
    </row>
    <row r="1410" spans="9:9" ht="15" customHeight="1" x14ac:dyDescent="0.25">
      <c r="I1410" s="10"/>
    </row>
    <row r="1411" spans="9:9" ht="15" customHeight="1" x14ac:dyDescent="0.25">
      <c r="I1411" s="10"/>
    </row>
    <row r="1412" spans="9:9" ht="15" customHeight="1" x14ac:dyDescent="0.25">
      <c r="I1412" s="10"/>
    </row>
    <row r="1413" spans="9:9" ht="15" customHeight="1" x14ac:dyDescent="0.25">
      <c r="I1413" s="10"/>
    </row>
    <row r="1414" spans="9:9" ht="15" customHeight="1" x14ac:dyDescent="0.25">
      <c r="I1414" s="10"/>
    </row>
    <row r="1415" spans="9:9" ht="15" customHeight="1" x14ac:dyDescent="0.25">
      <c r="I1415" s="10"/>
    </row>
    <row r="1416" spans="9:9" ht="15" customHeight="1" x14ac:dyDescent="0.25">
      <c r="I1416" s="10"/>
    </row>
    <row r="1417" spans="9:9" ht="15" customHeight="1" x14ac:dyDescent="0.25">
      <c r="I1417" s="10"/>
    </row>
    <row r="1418" spans="9:9" ht="15" customHeight="1" x14ac:dyDescent="0.25">
      <c r="I1418" s="10"/>
    </row>
    <row r="1419" spans="9:9" ht="15" customHeight="1" x14ac:dyDescent="0.25">
      <c r="I1419" s="10"/>
    </row>
    <row r="1420" spans="9:9" ht="15" customHeight="1" x14ac:dyDescent="0.25">
      <c r="I1420" s="10"/>
    </row>
    <row r="1421" spans="9:9" ht="15" customHeight="1" x14ac:dyDescent="0.25">
      <c r="I1421" s="10"/>
    </row>
    <row r="1422" spans="9:9" ht="15" customHeight="1" x14ac:dyDescent="0.25">
      <c r="I1422" s="10"/>
    </row>
    <row r="1423" spans="9:9" ht="15" customHeight="1" x14ac:dyDescent="0.25">
      <c r="I1423" s="10"/>
    </row>
    <row r="1424" spans="9:9" ht="15" customHeight="1" x14ac:dyDescent="0.25">
      <c r="I1424" s="10"/>
    </row>
    <row r="1425" spans="9:10" ht="15" customHeight="1" x14ac:dyDescent="0.25">
      <c r="I1425" s="10"/>
    </row>
    <row r="1426" spans="9:10" ht="15" customHeight="1" x14ac:dyDescent="0.25">
      <c r="I1426" s="10"/>
    </row>
    <row r="1427" spans="9:10" ht="15" customHeight="1" x14ac:dyDescent="0.25">
      <c r="I1427" s="10"/>
    </row>
    <row r="1428" spans="9:10" ht="15" customHeight="1" x14ac:dyDescent="0.25">
      <c r="I1428" s="10"/>
    </row>
    <row r="1429" spans="9:10" ht="15" customHeight="1" x14ac:dyDescent="0.25">
      <c r="I1429" s="10"/>
    </row>
    <row r="1430" spans="9:10" ht="15" customHeight="1" x14ac:dyDescent="0.25">
      <c r="I1430" s="10"/>
    </row>
    <row r="1431" spans="9:10" ht="15" customHeight="1" x14ac:dyDescent="0.25">
      <c r="I1431" s="20"/>
      <c r="J1431" s="20"/>
    </row>
    <row r="1432" spans="9:10" ht="15" customHeight="1" x14ac:dyDescent="0.25">
      <c r="I1432" s="20"/>
      <c r="J1432" s="20"/>
    </row>
    <row r="1433" spans="9:10" ht="15" customHeight="1" x14ac:dyDescent="0.25">
      <c r="I1433" s="20"/>
      <c r="J1433" s="20"/>
    </row>
    <row r="1434" spans="9:10" ht="15" customHeight="1" x14ac:dyDescent="0.25">
      <c r="I1434" s="20"/>
      <c r="J1434" s="20"/>
    </row>
    <row r="1435" spans="9:10" ht="15" customHeight="1" x14ac:dyDescent="0.25">
      <c r="I1435" s="20"/>
      <c r="J1435" s="20"/>
    </row>
    <row r="1436" spans="9:10" ht="15" customHeight="1" x14ac:dyDescent="0.25">
      <c r="I1436" s="20"/>
      <c r="J1436" s="20"/>
    </row>
    <row r="1437" spans="9:10" ht="15" customHeight="1" x14ac:dyDescent="0.25">
      <c r="I1437" s="20"/>
      <c r="J1437" s="20"/>
    </row>
    <row r="1438" spans="9:10" ht="15" customHeight="1" x14ac:dyDescent="0.25">
      <c r="I1438" s="20"/>
      <c r="J1438" s="20"/>
    </row>
    <row r="1439" spans="9:10" ht="15" customHeight="1" x14ac:dyDescent="0.25">
      <c r="I1439" s="20"/>
      <c r="J1439" s="20"/>
    </row>
    <row r="1440" spans="9:10" ht="15" customHeight="1" x14ac:dyDescent="0.25">
      <c r="I1440" s="20"/>
      <c r="J1440" s="20"/>
    </row>
    <row r="1441" spans="1:10" ht="15" customHeight="1" x14ac:dyDescent="0.25">
      <c r="I1441" s="20"/>
      <c r="J1441" s="20"/>
    </row>
    <row r="1442" spans="1:10" ht="15" customHeight="1" x14ac:dyDescent="0.25">
      <c r="I1442" s="20"/>
      <c r="J1442" s="20"/>
    </row>
    <row r="1443" spans="1:10" ht="15" customHeight="1" x14ac:dyDescent="0.25">
      <c r="I1443" s="20"/>
      <c r="J1443" s="20"/>
    </row>
    <row r="1444" spans="1:10" ht="15" customHeight="1" x14ac:dyDescent="0.25">
      <c r="I1444" s="20"/>
      <c r="J1444" s="20"/>
    </row>
    <row r="1445" spans="1:10" ht="15" customHeight="1" x14ac:dyDescent="0.25">
      <c r="I1445" s="20"/>
      <c r="J1445" s="20"/>
    </row>
    <row r="1446" spans="1:10" ht="15" customHeight="1" x14ac:dyDescent="0.25">
      <c r="I1446" s="20"/>
      <c r="J1446" s="20"/>
    </row>
    <row r="1447" spans="1:10" ht="15" customHeight="1" x14ac:dyDescent="0.25">
      <c r="I1447" s="20"/>
      <c r="J1447" s="20"/>
    </row>
    <row r="1448" spans="1:10" ht="15" customHeight="1" x14ac:dyDescent="0.25">
      <c r="I1448" s="20"/>
      <c r="J1448" s="20"/>
    </row>
    <row r="1449" spans="1:10" ht="15" customHeight="1" x14ac:dyDescent="0.25">
      <c r="I1449" s="20"/>
      <c r="J1449" s="20"/>
    </row>
    <row r="1450" spans="1:10" ht="15" customHeight="1" x14ac:dyDescent="0.25">
      <c r="I1450" s="20"/>
      <c r="J1450" s="20"/>
    </row>
    <row r="1451" spans="1:10" ht="15" customHeight="1" x14ac:dyDescent="0.25">
      <c r="I1451" s="20"/>
      <c r="J1451" s="20"/>
    </row>
    <row r="1452" spans="1:10" ht="15" customHeight="1" x14ac:dyDescent="0.25">
      <c r="I1452" s="20"/>
      <c r="J1452" s="20"/>
    </row>
    <row r="1453" spans="1:10" ht="15" customHeight="1" x14ac:dyDescent="0.25">
      <c r="A1453" s="11" t="s">
        <v>115</v>
      </c>
      <c r="I1453" s="20"/>
      <c r="J1453" s="20"/>
    </row>
    <row r="1454" spans="1:10" ht="15" customHeight="1" x14ac:dyDescent="0.25">
      <c r="I1454" s="20"/>
      <c r="J1454" s="20"/>
    </row>
    <row r="1455" spans="1:10" ht="15" customHeight="1" x14ac:dyDescent="0.25">
      <c r="I1455" s="10"/>
    </row>
    <row r="1456" spans="1:10" ht="15" customHeight="1" x14ac:dyDescent="0.25">
      <c r="I1456" s="10"/>
    </row>
    <row r="1457" spans="9:9" ht="15" customHeight="1" x14ac:dyDescent="0.25">
      <c r="I1457" s="10"/>
    </row>
    <row r="1458" spans="9:9" ht="15" customHeight="1" x14ac:dyDescent="0.25">
      <c r="I1458" s="10"/>
    </row>
    <row r="1459" spans="9:9" ht="15" customHeight="1" x14ac:dyDescent="0.25">
      <c r="I1459" s="10"/>
    </row>
    <row r="1460" spans="9:9" ht="15" customHeight="1" x14ac:dyDescent="0.25">
      <c r="I1460" s="10"/>
    </row>
    <row r="1461" spans="9:9" ht="15" customHeight="1" x14ac:dyDescent="0.25">
      <c r="I1461" s="10"/>
    </row>
    <row r="1462" spans="9:9" ht="15" customHeight="1" x14ac:dyDescent="0.25">
      <c r="I1462" s="10"/>
    </row>
    <row r="1463" spans="9:9" ht="15" customHeight="1" x14ac:dyDescent="0.25">
      <c r="I1463" s="10"/>
    </row>
    <row r="1464" spans="9:9" ht="15" customHeight="1" x14ac:dyDescent="0.25">
      <c r="I1464" s="10"/>
    </row>
    <row r="1465" spans="9:9" ht="15" customHeight="1" x14ac:dyDescent="0.25">
      <c r="I1465" s="10"/>
    </row>
    <row r="1466" spans="9:9" ht="15" customHeight="1" x14ac:dyDescent="0.25">
      <c r="I1466" s="10"/>
    </row>
    <row r="1467" spans="9:9" ht="15" customHeight="1" x14ac:dyDescent="0.25">
      <c r="I1467" s="10"/>
    </row>
    <row r="1468" spans="9:9" ht="15" customHeight="1" x14ac:dyDescent="0.25">
      <c r="I1468" s="10"/>
    </row>
    <row r="1469" spans="9:9" ht="15" customHeight="1" x14ac:dyDescent="0.25">
      <c r="I1469" s="10"/>
    </row>
    <row r="1470" spans="9:9" ht="15" customHeight="1" x14ac:dyDescent="0.25">
      <c r="I1470" s="10"/>
    </row>
    <row r="1471" spans="9:9" ht="15" customHeight="1" x14ac:dyDescent="0.25">
      <c r="I1471" s="10"/>
    </row>
    <row r="1472" spans="9:9" ht="15" customHeight="1" x14ac:dyDescent="0.25">
      <c r="I1472" s="10"/>
    </row>
    <row r="1473" spans="9:10" ht="15" customHeight="1" x14ac:dyDescent="0.25">
      <c r="I1473" s="10"/>
    </row>
    <row r="1474" spans="9:10" ht="15" customHeight="1" x14ac:dyDescent="0.25">
      <c r="I1474" s="10"/>
    </row>
    <row r="1475" spans="9:10" ht="15" customHeight="1" x14ac:dyDescent="0.25">
      <c r="I1475" s="10"/>
    </row>
    <row r="1476" spans="9:10" ht="15" customHeight="1" x14ac:dyDescent="0.25">
      <c r="I1476" s="10"/>
    </row>
    <row r="1477" spans="9:10" ht="15" customHeight="1" x14ac:dyDescent="0.25">
      <c r="I1477" s="10"/>
    </row>
    <row r="1478" spans="9:10" ht="15" customHeight="1" x14ac:dyDescent="0.25">
      <c r="I1478" s="10"/>
    </row>
    <row r="1479" spans="9:10" ht="15" customHeight="1" x14ac:dyDescent="0.25">
      <c r="I1479" s="20"/>
      <c r="J1479" s="20"/>
    </row>
    <row r="1480" spans="9:10" ht="15" customHeight="1" x14ac:dyDescent="0.25">
      <c r="I1480" s="20"/>
      <c r="J1480" s="20"/>
    </row>
    <row r="1481" spans="9:10" ht="15" customHeight="1" x14ac:dyDescent="0.25">
      <c r="I1481" s="20"/>
      <c r="J1481" s="20"/>
    </row>
    <row r="1482" spans="9:10" ht="15" customHeight="1" x14ac:dyDescent="0.25">
      <c r="I1482" s="20"/>
      <c r="J1482" s="20"/>
    </row>
    <row r="1483" spans="9:10" ht="15" customHeight="1" x14ac:dyDescent="0.25">
      <c r="I1483" s="20"/>
      <c r="J1483" s="20"/>
    </row>
    <row r="1484" spans="9:10" ht="15" customHeight="1" x14ac:dyDescent="0.25">
      <c r="I1484" s="20"/>
      <c r="J1484" s="20"/>
    </row>
    <row r="1485" spans="9:10" ht="15" customHeight="1" x14ac:dyDescent="0.25">
      <c r="I1485" s="20"/>
      <c r="J1485" s="20"/>
    </row>
    <row r="1486" spans="9:10" ht="15" customHeight="1" x14ac:dyDescent="0.25">
      <c r="I1486" s="20"/>
      <c r="J1486" s="20"/>
    </row>
    <row r="1487" spans="9:10" ht="15" customHeight="1" x14ac:dyDescent="0.25">
      <c r="I1487" s="20"/>
      <c r="J1487" s="20"/>
    </row>
    <row r="1488" spans="9:10" ht="15" customHeight="1" x14ac:dyDescent="0.25">
      <c r="I1488" s="20"/>
      <c r="J1488" s="20"/>
    </row>
    <row r="1489" spans="9:10" ht="15" customHeight="1" x14ac:dyDescent="0.25">
      <c r="I1489" s="20"/>
      <c r="J1489" s="20"/>
    </row>
    <row r="1490" spans="9:10" ht="15" customHeight="1" x14ac:dyDescent="0.25">
      <c r="I1490" s="20"/>
      <c r="J1490" s="20"/>
    </row>
    <row r="1491" spans="9:10" ht="15" customHeight="1" x14ac:dyDescent="0.25">
      <c r="I1491" s="20"/>
      <c r="J1491" s="20"/>
    </row>
    <row r="1492" spans="9:10" ht="15" customHeight="1" x14ac:dyDescent="0.25">
      <c r="I1492" s="20"/>
      <c r="J1492" s="20"/>
    </row>
    <row r="1493" spans="9:10" ht="15" customHeight="1" x14ac:dyDescent="0.25">
      <c r="I1493" s="20"/>
      <c r="J1493" s="20"/>
    </row>
    <row r="1494" spans="9:10" ht="15" customHeight="1" x14ac:dyDescent="0.25">
      <c r="I1494" s="20"/>
      <c r="J1494" s="20"/>
    </row>
    <row r="1495" spans="9:10" ht="15" customHeight="1" x14ac:dyDescent="0.25">
      <c r="I1495" s="20"/>
      <c r="J1495" s="20"/>
    </row>
    <row r="1496" spans="9:10" ht="15" customHeight="1" x14ac:dyDescent="0.25">
      <c r="I1496" s="20"/>
      <c r="J1496" s="20"/>
    </row>
    <row r="1497" spans="9:10" ht="15" customHeight="1" x14ac:dyDescent="0.25">
      <c r="I1497" s="20"/>
      <c r="J1497" s="20"/>
    </row>
    <row r="1498" spans="9:10" ht="15" customHeight="1" x14ac:dyDescent="0.25">
      <c r="I1498" s="20"/>
      <c r="J1498" s="20"/>
    </row>
    <row r="1499" spans="9:10" ht="15" customHeight="1" x14ac:dyDescent="0.25">
      <c r="I1499" s="20"/>
      <c r="J1499" s="20"/>
    </row>
    <row r="1500" spans="9:10" ht="15" customHeight="1" x14ac:dyDescent="0.25">
      <c r="I1500" s="20"/>
      <c r="J1500" s="20"/>
    </row>
    <row r="1501" spans="9:10" ht="15" customHeight="1" x14ac:dyDescent="0.25">
      <c r="I1501" s="20"/>
      <c r="J1501" s="20"/>
    </row>
    <row r="1502" spans="9:10" ht="15" customHeight="1" x14ac:dyDescent="0.25">
      <c r="I1502" s="20"/>
      <c r="J1502" s="20"/>
    </row>
    <row r="1503" spans="9:10" ht="15" customHeight="1" x14ac:dyDescent="0.25">
      <c r="I1503" s="10"/>
    </row>
    <row r="1504" spans="9:10" ht="15" customHeight="1" x14ac:dyDescent="0.25">
      <c r="I1504" s="10"/>
    </row>
    <row r="1505" spans="9:9" ht="15" customHeight="1" x14ac:dyDescent="0.25">
      <c r="I1505" s="10"/>
    </row>
    <row r="1506" spans="9:9" ht="15" customHeight="1" x14ac:dyDescent="0.25">
      <c r="I1506" s="10"/>
    </row>
    <row r="1507" spans="9:9" ht="15" customHeight="1" x14ac:dyDescent="0.25">
      <c r="I1507" s="10"/>
    </row>
    <row r="1508" spans="9:9" ht="15" customHeight="1" x14ac:dyDescent="0.25">
      <c r="I1508" s="10"/>
    </row>
    <row r="1509" spans="9:9" ht="15" customHeight="1" x14ac:dyDescent="0.25">
      <c r="I1509" s="10"/>
    </row>
    <row r="1510" spans="9:9" ht="15" customHeight="1" x14ac:dyDescent="0.25">
      <c r="I1510" s="10"/>
    </row>
    <row r="1511" spans="9:9" ht="15" customHeight="1" x14ac:dyDescent="0.25">
      <c r="I1511" s="10"/>
    </row>
    <row r="1512" spans="9:9" ht="15" customHeight="1" x14ac:dyDescent="0.25">
      <c r="I1512" s="10"/>
    </row>
    <row r="1513" spans="9:9" ht="15" customHeight="1" x14ac:dyDescent="0.25">
      <c r="I1513" s="10"/>
    </row>
    <row r="1514" spans="9:9" ht="15" customHeight="1" x14ac:dyDescent="0.25">
      <c r="I1514" s="10"/>
    </row>
    <row r="1515" spans="9:9" ht="15" customHeight="1" x14ac:dyDescent="0.25">
      <c r="I1515" s="10"/>
    </row>
    <row r="1516" spans="9:9" ht="15" customHeight="1" x14ac:dyDescent="0.25">
      <c r="I1516" s="10"/>
    </row>
    <row r="1517" spans="9:9" ht="15" customHeight="1" x14ac:dyDescent="0.25">
      <c r="I1517" s="10"/>
    </row>
    <row r="1518" spans="9:9" ht="15" customHeight="1" x14ac:dyDescent="0.25">
      <c r="I1518" s="10"/>
    </row>
    <row r="1519" spans="9:9" ht="15" customHeight="1" x14ac:dyDescent="0.25">
      <c r="I1519" s="10"/>
    </row>
    <row r="1520" spans="9:9" ht="15" customHeight="1" x14ac:dyDescent="0.25">
      <c r="I1520" s="10"/>
    </row>
    <row r="1521" spans="9:10" ht="15" customHeight="1" x14ac:dyDescent="0.25">
      <c r="I1521" s="10"/>
    </row>
    <row r="1522" spans="9:10" ht="15" customHeight="1" x14ac:dyDescent="0.25">
      <c r="I1522" s="10"/>
    </row>
    <row r="1523" spans="9:10" ht="15" customHeight="1" x14ac:dyDescent="0.25">
      <c r="I1523" s="10"/>
    </row>
    <row r="1524" spans="9:10" ht="15" customHeight="1" x14ac:dyDescent="0.25">
      <c r="I1524" s="10"/>
    </row>
    <row r="1525" spans="9:10" ht="15" customHeight="1" x14ac:dyDescent="0.25">
      <c r="I1525" s="10"/>
    </row>
    <row r="1526" spans="9:10" ht="15" customHeight="1" x14ac:dyDescent="0.25">
      <c r="I1526" s="10"/>
    </row>
    <row r="1527" spans="9:10" ht="15" customHeight="1" x14ac:dyDescent="0.25">
      <c r="I1527" s="20"/>
      <c r="J1527" s="20"/>
    </row>
    <row r="1528" spans="9:10" ht="15" customHeight="1" x14ac:dyDescent="0.25">
      <c r="I1528" s="20"/>
      <c r="J1528" s="20"/>
    </row>
    <row r="1529" spans="9:10" ht="15" customHeight="1" x14ac:dyDescent="0.25">
      <c r="I1529" s="20"/>
      <c r="J1529" s="20"/>
    </row>
    <row r="1530" spans="9:10" ht="15" customHeight="1" x14ac:dyDescent="0.25">
      <c r="I1530" s="20"/>
      <c r="J1530" s="20"/>
    </row>
    <row r="1531" spans="9:10" ht="15" customHeight="1" x14ac:dyDescent="0.25">
      <c r="I1531" s="20"/>
      <c r="J1531" s="20"/>
    </row>
    <row r="1532" spans="9:10" ht="15" customHeight="1" x14ac:dyDescent="0.25">
      <c r="I1532" s="20"/>
      <c r="J1532" s="20"/>
    </row>
    <row r="1533" spans="9:10" ht="15" customHeight="1" x14ac:dyDescent="0.25">
      <c r="I1533" s="20"/>
      <c r="J1533" s="20"/>
    </row>
    <row r="1534" spans="9:10" ht="15" customHeight="1" x14ac:dyDescent="0.25">
      <c r="I1534" s="20"/>
      <c r="J1534" s="20"/>
    </row>
    <row r="1535" spans="9:10" ht="15" customHeight="1" x14ac:dyDescent="0.25">
      <c r="I1535" s="20"/>
      <c r="J1535" s="20"/>
    </row>
    <row r="1536" spans="9:10" ht="15" customHeight="1" x14ac:dyDescent="0.25">
      <c r="I1536" s="20"/>
      <c r="J1536" s="20"/>
    </row>
    <row r="1537" spans="9:10" ht="15" customHeight="1" x14ac:dyDescent="0.25">
      <c r="I1537" s="20"/>
      <c r="J1537" s="20"/>
    </row>
    <row r="1538" spans="9:10" ht="15" customHeight="1" x14ac:dyDescent="0.25">
      <c r="I1538" s="20"/>
      <c r="J1538" s="20"/>
    </row>
    <row r="1539" spans="9:10" ht="15" customHeight="1" x14ac:dyDescent="0.25">
      <c r="I1539" s="20"/>
      <c r="J1539" s="20"/>
    </row>
    <row r="1540" spans="9:10" ht="15" customHeight="1" x14ac:dyDescent="0.25">
      <c r="I1540" s="20"/>
      <c r="J1540" s="20"/>
    </row>
    <row r="1541" spans="9:10" ht="15" customHeight="1" x14ac:dyDescent="0.25">
      <c r="I1541" s="20"/>
      <c r="J1541" s="20"/>
    </row>
    <row r="1542" spans="9:10" ht="15" customHeight="1" x14ac:dyDescent="0.25">
      <c r="I1542" s="20"/>
      <c r="J1542" s="20"/>
    </row>
    <row r="1543" spans="9:10" ht="15" customHeight="1" x14ac:dyDescent="0.25">
      <c r="I1543" s="20"/>
      <c r="J1543" s="20"/>
    </row>
    <row r="1544" spans="9:10" ht="15" customHeight="1" x14ac:dyDescent="0.25">
      <c r="I1544" s="20"/>
      <c r="J1544" s="20"/>
    </row>
    <row r="1545" spans="9:10" ht="15" customHeight="1" x14ac:dyDescent="0.25">
      <c r="I1545" s="20"/>
      <c r="J1545" s="20"/>
    </row>
    <row r="1546" spans="9:10" ht="15" customHeight="1" x14ac:dyDescent="0.25">
      <c r="I1546" s="20"/>
      <c r="J1546" s="20"/>
    </row>
    <row r="1547" spans="9:10" ht="15" customHeight="1" x14ac:dyDescent="0.25">
      <c r="I1547" s="20"/>
      <c r="J1547" s="20"/>
    </row>
    <row r="1548" spans="9:10" ht="15" customHeight="1" x14ac:dyDescent="0.25">
      <c r="I1548" s="20"/>
      <c r="J1548" s="20"/>
    </row>
    <row r="1549" spans="9:10" ht="15" customHeight="1" x14ac:dyDescent="0.25">
      <c r="I1549" s="20"/>
      <c r="J1549" s="20"/>
    </row>
    <row r="1550" spans="9:10" ht="15" customHeight="1" x14ac:dyDescent="0.25">
      <c r="I1550" s="20"/>
      <c r="J1550" s="20"/>
    </row>
    <row r="1551" spans="9:10" ht="15" customHeight="1" x14ac:dyDescent="0.25">
      <c r="I1551" s="10"/>
    </row>
    <row r="1552" spans="9:10" ht="15" customHeight="1" x14ac:dyDescent="0.25">
      <c r="I1552" s="10"/>
    </row>
    <row r="1553" spans="9:9" ht="15" customHeight="1" x14ac:dyDescent="0.25">
      <c r="I1553" s="10"/>
    </row>
    <row r="1554" spans="9:9" ht="15" customHeight="1" x14ac:dyDescent="0.25">
      <c r="I1554" s="10"/>
    </row>
    <row r="1555" spans="9:9" ht="15" customHeight="1" x14ac:dyDescent="0.25">
      <c r="I1555" s="10"/>
    </row>
    <row r="1556" spans="9:9" ht="15" customHeight="1" x14ac:dyDescent="0.25">
      <c r="I1556" s="10"/>
    </row>
    <row r="1557" spans="9:9" ht="15" customHeight="1" x14ac:dyDescent="0.25">
      <c r="I1557" s="10"/>
    </row>
    <row r="1558" spans="9:9" ht="15" customHeight="1" x14ac:dyDescent="0.25">
      <c r="I1558" s="10"/>
    </row>
    <row r="1559" spans="9:9" ht="15" customHeight="1" x14ac:dyDescent="0.25">
      <c r="I1559" s="10"/>
    </row>
    <row r="1560" spans="9:9" ht="15" customHeight="1" x14ac:dyDescent="0.25">
      <c r="I1560" s="10"/>
    </row>
    <row r="1561" spans="9:9" ht="15" customHeight="1" x14ac:dyDescent="0.25">
      <c r="I1561" s="10"/>
    </row>
    <row r="1562" spans="9:9" ht="15" customHeight="1" x14ac:dyDescent="0.25">
      <c r="I1562" s="10"/>
    </row>
    <row r="1563" spans="9:9" ht="15" customHeight="1" x14ac:dyDescent="0.25">
      <c r="I1563" s="10"/>
    </row>
    <row r="1564" spans="9:9" ht="15" customHeight="1" x14ac:dyDescent="0.25">
      <c r="I1564" s="10"/>
    </row>
    <row r="1565" spans="9:9" ht="15" customHeight="1" x14ac:dyDescent="0.25">
      <c r="I1565" s="10"/>
    </row>
    <row r="1566" spans="9:9" ht="15" customHeight="1" x14ac:dyDescent="0.25">
      <c r="I1566" s="10"/>
    </row>
    <row r="1567" spans="9:9" ht="15" customHeight="1" x14ac:dyDescent="0.25">
      <c r="I1567" s="10"/>
    </row>
    <row r="1568" spans="9:9" ht="15" customHeight="1" x14ac:dyDescent="0.25">
      <c r="I1568" s="10"/>
    </row>
    <row r="1569" spans="9:10" ht="15" customHeight="1" x14ac:dyDescent="0.25">
      <c r="I1569" s="10"/>
    </row>
    <row r="1570" spans="9:10" ht="15" customHeight="1" x14ac:dyDescent="0.25">
      <c r="I1570" s="10"/>
    </row>
    <row r="1571" spans="9:10" ht="15" customHeight="1" x14ac:dyDescent="0.25">
      <c r="I1571" s="10"/>
    </row>
    <row r="1572" spans="9:10" ht="15" customHeight="1" x14ac:dyDescent="0.25">
      <c r="I1572" s="10"/>
    </row>
    <row r="1573" spans="9:10" ht="15" customHeight="1" x14ac:dyDescent="0.25">
      <c r="I1573" s="10"/>
    </row>
    <row r="1574" spans="9:10" ht="15" customHeight="1" x14ac:dyDescent="0.25">
      <c r="I1574" s="10"/>
    </row>
    <row r="1575" spans="9:10" ht="15" customHeight="1" x14ac:dyDescent="0.25">
      <c r="I1575" s="20"/>
      <c r="J1575" s="20"/>
    </row>
    <row r="1576" spans="9:10" ht="15" customHeight="1" x14ac:dyDescent="0.25">
      <c r="I1576" s="20"/>
      <c r="J1576" s="20"/>
    </row>
    <row r="1577" spans="9:10" ht="15" customHeight="1" x14ac:dyDescent="0.25">
      <c r="I1577" s="20"/>
      <c r="J1577" s="20"/>
    </row>
    <row r="1578" spans="9:10" ht="15" customHeight="1" x14ac:dyDescent="0.25">
      <c r="I1578" s="20"/>
      <c r="J1578" s="20"/>
    </row>
    <row r="1579" spans="9:10" ht="15" customHeight="1" x14ac:dyDescent="0.25">
      <c r="I1579" s="20"/>
      <c r="J1579" s="20"/>
    </row>
    <row r="1580" spans="9:10" ht="15" customHeight="1" x14ac:dyDescent="0.25">
      <c r="I1580" s="20"/>
      <c r="J1580" s="20"/>
    </row>
    <row r="1581" spans="9:10" ht="15" customHeight="1" x14ac:dyDescent="0.25">
      <c r="I1581" s="20"/>
      <c r="J1581" s="20"/>
    </row>
    <row r="1582" spans="9:10" ht="15" customHeight="1" x14ac:dyDescent="0.25">
      <c r="I1582" s="20"/>
      <c r="J1582" s="20"/>
    </row>
    <row r="1583" spans="9:10" ht="15" customHeight="1" x14ac:dyDescent="0.25">
      <c r="I1583" s="20"/>
      <c r="J1583" s="20"/>
    </row>
    <row r="1584" spans="9:10" ht="15" customHeight="1" x14ac:dyDescent="0.25">
      <c r="I1584" s="20"/>
      <c r="J1584" s="20"/>
    </row>
    <row r="1585" spans="1:10" ht="15" customHeight="1" x14ac:dyDescent="0.25">
      <c r="I1585" s="20"/>
      <c r="J1585" s="20"/>
    </row>
    <row r="1586" spans="1:10" ht="15" customHeight="1" x14ac:dyDescent="0.25">
      <c r="I1586" s="20"/>
      <c r="J1586" s="20"/>
    </row>
    <row r="1587" spans="1:10" ht="15" customHeight="1" x14ac:dyDescent="0.25">
      <c r="I1587" s="20"/>
      <c r="J1587" s="20"/>
    </row>
    <row r="1588" spans="1:10" ht="15" customHeight="1" x14ac:dyDescent="0.25">
      <c r="I1588" s="20"/>
      <c r="J1588" s="20"/>
    </row>
    <row r="1589" spans="1:10" ht="15" customHeight="1" x14ac:dyDescent="0.25">
      <c r="I1589" s="20"/>
      <c r="J1589" s="20"/>
    </row>
    <row r="1590" spans="1:10" ht="15" customHeight="1" x14ac:dyDescent="0.25">
      <c r="I1590" s="20"/>
      <c r="J1590" s="20"/>
    </row>
    <row r="1591" spans="1:10" ht="15" customHeight="1" x14ac:dyDescent="0.25">
      <c r="I1591" s="20"/>
      <c r="J1591" s="20"/>
    </row>
    <row r="1592" spans="1:10" ht="15" customHeight="1" x14ac:dyDescent="0.25">
      <c r="I1592" s="20"/>
      <c r="J1592" s="20"/>
    </row>
    <row r="1593" spans="1:10" ht="15" customHeight="1" x14ac:dyDescent="0.25">
      <c r="I1593" s="20"/>
      <c r="J1593" s="20"/>
    </row>
    <row r="1594" spans="1:10" ht="15" customHeight="1" x14ac:dyDescent="0.25">
      <c r="I1594" s="20"/>
      <c r="J1594" s="20"/>
    </row>
    <row r="1595" spans="1:10" ht="15" customHeight="1" x14ac:dyDescent="0.25">
      <c r="I1595" s="20"/>
      <c r="J1595" s="20"/>
    </row>
    <row r="1596" spans="1:10" ht="15" customHeight="1" x14ac:dyDescent="0.25">
      <c r="I1596" s="20"/>
      <c r="J1596" s="20"/>
    </row>
    <row r="1597" spans="1:10" ht="15" customHeight="1" x14ac:dyDescent="0.25">
      <c r="I1597" s="20"/>
      <c r="J1597" s="20"/>
    </row>
    <row r="1598" spans="1:10" ht="15" customHeight="1" x14ac:dyDescent="0.25">
      <c r="A1598" s="11" t="s">
        <v>114</v>
      </c>
      <c r="I1598" s="20"/>
      <c r="J1598" s="20"/>
    </row>
    <row r="1600" spans="1:10" ht="15" customHeight="1" x14ac:dyDescent="0.25">
      <c r="I1600" s="10"/>
    </row>
    <row r="1601" spans="1:10" ht="15" customHeight="1" x14ac:dyDescent="0.25">
      <c r="I1601" s="10"/>
    </row>
    <row r="1602" spans="1:10" ht="15" customHeight="1" x14ac:dyDescent="0.25">
      <c r="I1602" s="10"/>
    </row>
    <row r="1603" spans="1:10" ht="15" customHeight="1" x14ac:dyDescent="0.25">
      <c r="I1603" s="20"/>
      <c r="J1603" s="20"/>
    </row>
    <row r="1604" spans="1:10" ht="15" customHeight="1" x14ac:dyDescent="0.25">
      <c r="I1604" s="20"/>
      <c r="J1604" s="20"/>
    </row>
    <row r="1605" spans="1:10" ht="15" customHeight="1" x14ac:dyDescent="0.25">
      <c r="I1605" s="20"/>
      <c r="J1605" s="20"/>
    </row>
    <row r="1606" spans="1:10" ht="15" customHeight="1" x14ac:dyDescent="0.25">
      <c r="I1606" s="10"/>
    </row>
    <row r="1607" spans="1:10" ht="15" customHeight="1" x14ac:dyDescent="0.25">
      <c r="I1607" s="10"/>
    </row>
    <row r="1608" spans="1:10" ht="15" customHeight="1" x14ac:dyDescent="0.25">
      <c r="I1608" s="10"/>
    </row>
    <row r="1609" spans="1:10" ht="15" customHeight="1" x14ac:dyDescent="0.25">
      <c r="I1609" s="20"/>
      <c r="J1609" s="20"/>
    </row>
    <row r="1610" spans="1:10" ht="15" customHeight="1" x14ac:dyDescent="0.25">
      <c r="I1610" s="20"/>
      <c r="J1610" s="20"/>
    </row>
    <row r="1611" spans="1:10" ht="15" customHeight="1" x14ac:dyDescent="0.25">
      <c r="I1611" s="20"/>
      <c r="J1611" s="20"/>
    </row>
    <row r="1612" spans="1:10" ht="15" customHeight="1" x14ac:dyDescent="0.25">
      <c r="I1612" s="10"/>
    </row>
    <row r="1613" spans="1:10" ht="15" customHeight="1" x14ac:dyDescent="0.25">
      <c r="I1613" s="10"/>
    </row>
    <row r="1614" spans="1:10" ht="15" customHeight="1" x14ac:dyDescent="0.25">
      <c r="I1614" s="10"/>
    </row>
    <row r="1615" spans="1:10" ht="15" customHeight="1" x14ac:dyDescent="0.25">
      <c r="I1615" s="20"/>
      <c r="J1615" s="20"/>
    </row>
    <row r="1616" spans="1:10" ht="15" customHeight="1" x14ac:dyDescent="0.25">
      <c r="A1616" s="11" t="s">
        <v>115</v>
      </c>
      <c r="I1616" s="20"/>
      <c r="J1616" s="20"/>
    </row>
    <row r="1617" spans="9:10" ht="15" customHeight="1" x14ac:dyDescent="0.25">
      <c r="I1617" s="20"/>
      <c r="J1617" s="20"/>
    </row>
    <row r="1618" spans="9:10" ht="15" customHeight="1" x14ac:dyDescent="0.25">
      <c r="I1618" s="10"/>
    </row>
    <row r="1619" spans="9:10" ht="15" customHeight="1" x14ac:dyDescent="0.25">
      <c r="I1619" s="10"/>
    </row>
    <row r="1620" spans="9:10" ht="15" customHeight="1" x14ac:dyDescent="0.25">
      <c r="I1620" s="10"/>
    </row>
    <row r="1621" spans="9:10" ht="15" customHeight="1" x14ac:dyDescent="0.25">
      <c r="I1621" s="20"/>
      <c r="J1621" s="20"/>
    </row>
    <row r="1622" spans="9:10" ht="15" customHeight="1" x14ac:dyDescent="0.25">
      <c r="I1622" s="20"/>
      <c r="J1622" s="20"/>
    </row>
    <row r="1623" spans="9:10" ht="15" customHeight="1" x14ac:dyDescent="0.25">
      <c r="I1623" s="20"/>
      <c r="J1623" s="20"/>
    </row>
    <row r="1624" spans="9:10" ht="15" customHeight="1" x14ac:dyDescent="0.25">
      <c r="I1624" s="10"/>
    </row>
    <row r="1625" spans="9:10" ht="15" customHeight="1" x14ac:dyDescent="0.25">
      <c r="I1625" s="10"/>
    </row>
    <row r="1626" spans="9:10" ht="15" customHeight="1" x14ac:dyDescent="0.25">
      <c r="I1626" s="10"/>
    </row>
    <row r="1627" spans="9:10" ht="15" customHeight="1" x14ac:dyDescent="0.25">
      <c r="I1627" s="20"/>
      <c r="J1627" s="20"/>
    </row>
    <row r="1628" spans="9:10" ht="15" customHeight="1" x14ac:dyDescent="0.25">
      <c r="I1628" s="20"/>
      <c r="J1628" s="20"/>
    </row>
    <row r="1629" spans="9:10" ht="15" customHeight="1" x14ac:dyDescent="0.25">
      <c r="I1629" s="20"/>
      <c r="J1629" s="20"/>
    </row>
    <row r="1630" spans="9:10" ht="15" customHeight="1" x14ac:dyDescent="0.25">
      <c r="I1630" s="10"/>
    </row>
    <row r="1631" spans="9:10" ht="15" customHeight="1" x14ac:dyDescent="0.25">
      <c r="I1631" s="10"/>
    </row>
    <row r="1632" spans="9:10" ht="15" customHeight="1" x14ac:dyDescent="0.25">
      <c r="I1632" s="10"/>
    </row>
    <row r="1633" spans="1:10" ht="15" customHeight="1" x14ac:dyDescent="0.25">
      <c r="I1633" s="20"/>
      <c r="J1633" s="20"/>
    </row>
    <row r="1634" spans="1:10" ht="15" customHeight="1" x14ac:dyDescent="0.25">
      <c r="I1634" s="20"/>
      <c r="J1634" s="20"/>
    </row>
    <row r="1635" spans="1:10" ht="15" customHeight="1" x14ac:dyDescent="0.25">
      <c r="A1635" s="11" t="s">
        <v>116</v>
      </c>
      <c r="I1635" s="20"/>
      <c r="J1635" s="20"/>
    </row>
    <row r="1637" spans="1:10" ht="15" customHeight="1" x14ac:dyDescent="0.25">
      <c r="I1637" s="10"/>
    </row>
    <row r="1638" spans="1:10" ht="15" customHeight="1" x14ac:dyDescent="0.25">
      <c r="I1638" s="10"/>
    </row>
    <row r="1639" spans="1:10" ht="15" customHeight="1" x14ac:dyDescent="0.25">
      <c r="I1639" s="10"/>
    </row>
    <row r="1640" spans="1:10" ht="15" customHeight="1" x14ac:dyDescent="0.25">
      <c r="I1640" s="20"/>
      <c r="J1640" s="20"/>
    </row>
    <row r="1641" spans="1:10" ht="15" customHeight="1" x14ac:dyDescent="0.25">
      <c r="I1641" s="20"/>
      <c r="J1641" s="20"/>
    </row>
    <row r="1642" spans="1:10" ht="15" customHeight="1" x14ac:dyDescent="0.25">
      <c r="I1642" s="20"/>
      <c r="J1642" s="20"/>
    </row>
    <row r="1643" spans="1:10" ht="15" customHeight="1" x14ac:dyDescent="0.25">
      <c r="I1643" s="10"/>
    </row>
    <row r="1644" spans="1:10" ht="15" customHeight="1" x14ac:dyDescent="0.25">
      <c r="I1644" s="10"/>
    </row>
    <row r="1645" spans="1:10" ht="15" customHeight="1" x14ac:dyDescent="0.25">
      <c r="I1645" s="10"/>
    </row>
    <row r="1646" spans="1:10" ht="15" customHeight="1" x14ac:dyDescent="0.25">
      <c r="I1646" s="20"/>
      <c r="J1646" s="20"/>
    </row>
    <row r="1647" spans="1:10" ht="15" customHeight="1" x14ac:dyDescent="0.25">
      <c r="I1647" s="20"/>
      <c r="J1647" s="20"/>
    </row>
    <row r="1648" spans="1:10" ht="15" customHeight="1" x14ac:dyDescent="0.25">
      <c r="I1648" s="20"/>
      <c r="J1648" s="20"/>
    </row>
    <row r="1649" spans="1:10" ht="15" customHeight="1" x14ac:dyDescent="0.25">
      <c r="I1649" s="10"/>
    </row>
    <row r="1650" spans="1:10" ht="15" customHeight="1" x14ac:dyDescent="0.25">
      <c r="I1650" s="10"/>
    </row>
    <row r="1651" spans="1:10" ht="15" customHeight="1" x14ac:dyDescent="0.25">
      <c r="I1651" s="10"/>
    </row>
    <row r="1652" spans="1:10" ht="15" customHeight="1" x14ac:dyDescent="0.25">
      <c r="I1652" s="20"/>
      <c r="J1652" s="20"/>
    </row>
    <row r="1653" spans="1:10" ht="15" customHeight="1" x14ac:dyDescent="0.25">
      <c r="A1653" s="11" t="s">
        <v>117</v>
      </c>
      <c r="I1653" s="20"/>
      <c r="J1653" s="20"/>
    </row>
    <row r="1654" spans="1:10" ht="15" customHeight="1" x14ac:dyDescent="0.25">
      <c r="I1654" s="20"/>
      <c r="J1654" s="20"/>
    </row>
    <row r="1655" spans="1:10" ht="15" customHeight="1" x14ac:dyDescent="0.25">
      <c r="I1655" s="10"/>
    </row>
    <row r="1656" spans="1:10" ht="15" customHeight="1" x14ac:dyDescent="0.25">
      <c r="I1656" s="10"/>
    </row>
    <row r="1657" spans="1:10" ht="15" customHeight="1" x14ac:dyDescent="0.25">
      <c r="I1657" s="10"/>
    </row>
    <row r="1658" spans="1:10" ht="15" customHeight="1" x14ac:dyDescent="0.25">
      <c r="I1658" s="20"/>
      <c r="J1658" s="20"/>
    </row>
    <row r="1659" spans="1:10" ht="15" customHeight="1" x14ac:dyDescent="0.25">
      <c r="I1659" s="20"/>
      <c r="J1659" s="20"/>
    </row>
    <row r="1660" spans="1:10" ht="15" customHeight="1" x14ac:dyDescent="0.25">
      <c r="I1660" s="20"/>
      <c r="J1660" s="20"/>
    </row>
    <row r="1661" spans="1:10" ht="15" customHeight="1" x14ac:dyDescent="0.25">
      <c r="I1661" s="10"/>
    </row>
    <row r="1662" spans="1:10" ht="15" customHeight="1" x14ac:dyDescent="0.25">
      <c r="I1662" s="10"/>
    </row>
    <row r="1663" spans="1:10" ht="15" customHeight="1" x14ac:dyDescent="0.25">
      <c r="I1663" s="10"/>
    </row>
    <row r="1664" spans="1:10" ht="15" customHeight="1" x14ac:dyDescent="0.25">
      <c r="I1664" s="20"/>
      <c r="J1664" s="20"/>
    </row>
    <row r="1665" spans="1:10" ht="15" customHeight="1" x14ac:dyDescent="0.25">
      <c r="I1665" s="20"/>
      <c r="J1665" s="20"/>
    </row>
    <row r="1666" spans="1:10" ht="15" customHeight="1" x14ac:dyDescent="0.25">
      <c r="I1666" s="20"/>
      <c r="J1666" s="20"/>
    </row>
    <row r="1667" spans="1:10" ht="15" customHeight="1" x14ac:dyDescent="0.25">
      <c r="I1667" s="10"/>
    </row>
    <row r="1668" spans="1:10" ht="15" customHeight="1" x14ac:dyDescent="0.25">
      <c r="I1668" s="10"/>
    </row>
    <row r="1669" spans="1:10" ht="15" customHeight="1" x14ac:dyDescent="0.25">
      <c r="I1669" s="10"/>
    </row>
    <row r="1670" spans="1:10" ht="15" customHeight="1" x14ac:dyDescent="0.25">
      <c r="I1670" s="20"/>
      <c r="J1670" s="20"/>
    </row>
    <row r="1671" spans="1:10" ht="15" customHeight="1" x14ac:dyDescent="0.25">
      <c r="I1671" s="20"/>
      <c r="J1671" s="20"/>
    </row>
    <row r="1672" spans="1:10" ht="15" customHeight="1" x14ac:dyDescent="0.25">
      <c r="A1672" s="11" t="s">
        <v>114</v>
      </c>
      <c r="I1672" s="20"/>
      <c r="J1672" s="20"/>
    </row>
    <row r="1674" spans="1:10" ht="15" customHeight="1" x14ac:dyDescent="0.25">
      <c r="I1674" s="10"/>
    </row>
    <row r="1675" spans="1:10" ht="15" customHeight="1" x14ac:dyDescent="0.25">
      <c r="I1675" s="10"/>
    </row>
    <row r="1676" spans="1:10" ht="15" customHeight="1" x14ac:dyDescent="0.25">
      <c r="I1676" s="10"/>
    </row>
    <row r="1677" spans="1:10" ht="15" customHeight="1" x14ac:dyDescent="0.25">
      <c r="I1677" s="20"/>
      <c r="J1677" s="20"/>
    </row>
    <row r="1678" spans="1:10" ht="15" customHeight="1" x14ac:dyDescent="0.25">
      <c r="I1678" s="20"/>
      <c r="J1678" s="20"/>
    </row>
    <row r="1679" spans="1:10" ht="15" customHeight="1" x14ac:dyDescent="0.25">
      <c r="I1679" s="20"/>
      <c r="J1679" s="20"/>
    </row>
    <row r="1680" spans="1:10" ht="15" customHeight="1" x14ac:dyDescent="0.25">
      <c r="I1680" s="10"/>
    </row>
    <row r="1681" spans="1:10" ht="15" customHeight="1" x14ac:dyDescent="0.25">
      <c r="I1681" s="10"/>
    </row>
    <row r="1682" spans="1:10" ht="15" customHeight="1" x14ac:dyDescent="0.25">
      <c r="I1682" s="10"/>
    </row>
    <row r="1683" spans="1:10" ht="15" customHeight="1" x14ac:dyDescent="0.25">
      <c r="I1683" s="20"/>
      <c r="J1683" s="20"/>
    </row>
    <row r="1684" spans="1:10" ht="15" customHeight="1" x14ac:dyDescent="0.25">
      <c r="I1684" s="20"/>
      <c r="J1684" s="20"/>
    </row>
    <row r="1685" spans="1:10" ht="15" customHeight="1" x14ac:dyDescent="0.25">
      <c r="I1685" s="20"/>
      <c r="J1685" s="20"/>
    </row>
    <row r="1686" spans="1:10" ht="15" customHeight="1" x14ac:dyDescent="0.25">
      <c r="I1686" s="10"/>
    </row>
    <row r="1687" spans="1:10" ht="15" customHeight="1" x14ac:dyDescent="0.25">
      <c r="I1687" s="10"/>
    </row>
    <row r="1688" spans="1:10" ht="15" customHeight="1" x14ac:dyDescent="0.25">
      <c r="I1688" s="10"/>
    </row>
    <row r="1689" spans="1:10" ht="15" customHeight="1" x14ac:dyDescent="0.25">
      <c r="I1689" s="20"/>
      <c r="J1689" s="20"/>
    </row>
    <row r="1690" spans="1:10" ht="15" customHeight="1" x14ac:dyDescent="0.25">
      <c r="A1690" s="11" t="s">
        <v>115</v>
      </c>
      <c r="I1690" s="20"/>
      <c r="J1690" s="20"/>
    </row>
    <row r="1691" spans="1:10" ht="15" customHeight="1" x14ac:dyDescent="0.25">
      <c r="I1691" s="20"/>
      <c r="J1691" s="20"/>
    </row>
    <row r="1692" spans="1:10" ht="15" customHeight="1" x14ac:dyDescent="0.25">
      <c r="I1692" s="10"/>
    </row>
    <row r="1693" spans="1:10" ht="15" customHeight="1" x14ac:dyDescent="0.25">
      <c r="I1693" s="10"/>
    </row>
    <row r="1694" spans="1:10" ht="15" customHeight="1" x14ac:dyDescent="0.25">
      <c r="I1694" s="10"/>
    </row>
    <row r="1695" spans="1:10" ht="15" customHeight="1" x14ac:dyDescent="0.25">
      <c r="I1695" s="20"/>
      <c r="J1695" s="20"/>
    </row>
    <row r="1696" spans="1:10" ht="15" customHeight="1" x14ac:dyDescent="0.25">
      <c r="I1696" s="20"/>
      <c r="J1696" s="20"/>
    </row>
    <row r="1697" spans="1:18" ht="15" customHeight="1" x14ac:dyDescent="0.25">
      <c r="I1697" s="20"/>
      <c r="J1697" s="20"/>
    </row>
    <row r="1698" spans="1:18" ht="15" customHeight="1" x14ac:dyDescent="0.25">
      <c r="I1698" s="10"/>
    </row>
    <row r="1699" spans="1:18" ht="15" customHeight="1" x14ac:dyDescent="0.25">
      <c r="I1699" s="10"/>
    </row>
    <row r="1700" spans="1:18" ht="15" customHeight="1" x14ac:dyDescent="0.25">
      <c r="I1700" s="10"/>
    </row>
    <row r="1701" spans="1:18" ht="15" customHeight="1" x14ac:dyDescent="0.25">
      <c r="I1701" s="20"/>
      <c r="J1701" s="20"/>
    </row>
    <row r="1702" spans="1:18" ht="15" customHeight="1" x14ac:dyDescent="0.25">
      <c r="I1702" s="20"/>
      <c r="J1702" s="20"/>
    </row>
    <row r="1703" spans="1:18" ht="15" customHeight="1" x14ac:dyDescent="0.25">
      <c r="I1703" s="20"/>
      <c r="J1703" s="20"/>
    </row>
    <row r="1704" spans="1:18" ht="15" customHeight="1" x14ac:dyDescent="0.25">
      <c r="I1704" s="10"/>
    </row>
    <row r="1705" spans="1:18" ht="15" customHeight="1" x14ac:dyDescent="0.25">
      <c r="I1705" s="10"/>
    </row>
    <row r="1706" spans="1:18" ht="15" customHeight="1" x14ac:dyDescent="0.25">
      <c r="I1706" s="10"/>
    </row>
    <row r="1707" spans="1:18" ht="15" customHeight="1" x14ac:dyDescent="0.25">
      <c r="I1707" s="20"/>
      <c r="J1707" s="20"/>
    </row>
    <row r="1708" spans="1:18" ht="15" customHeight="1" x14ac:dyDescent="0.25">
      <c r="A1708" s="11" t="s">
        <v>116</v>
      </c>
      <c r="I1708" s="20"/>
      <c r="J1708" s="20"/>
    </row>
    <row r="1709" spans="1:18" ht="15" customHeight="1" x14ac:dyDescent="0.25">
      <c r="I1709" s="20"/>
      <c r="J1709" s="20"/>
    </row>
    <row r="1710" spans="1:18" ht="15" customHeight="1" x14ac:dyDescent="0.25">
      <c r="I1710" s="10"/>
      <c r="L1710" s="21"/>
      <c r="M1710" s="21"/>
      <c r="N1710" s="21"/>
      <c r="O1710" s="21"/>
      <c r="P1710" s="21"/>
      <c r="Q1710" s="21"/>
      <c r="R1710" s="21"/>
    </row>
    <row r="1711" spans="1:18" ht="15" customHeight="1" x14ac:dyDescent="0.25">
      <c r="I1711" s="10"/>
      <c r="L1711" s="21"/>
      <c r="M1711" s="21"/>
      <c r="N1711" s="21"/>
      <c r="O1711" s="21"/>
      <c r="P1711" s="21"/>
      <c r="Q1711" s="21"/>
      <c r="R1711" s="21"/>
    </row>
    <row r="1712" spans="1:18" ht="15" customHeight="1" x14ac:dyDescent="0.25">
      <c r="I1712" s="10"/>
      <c r="L1712" s="21"/>
      <c r="M1712" s="21"/>
      <c r="N1712" s="21"/>
      <c r="O1712" s="21"/>
      <c r="P1712" s="21"/>
      <c r="Q1712" s="21"/>
      <c r="R1712" s="21"/>
    </row>
    <row r="1713" spans="1:18" ht="15" customHeight="1" x14ac:dyDescent="0.25">
      <c r="I1713" s="20"/>
      <c r="J1713" s="20"/>
      <c r="L1713" s="21"/>
      <c r="M1713" s="21"/>
      <c r="N1713" s="21"/>
      <c r="O1713" s="21"/>
      <c r="P1713" s="21"/>
      <c r="Q1713" s="21"/>
      <c r="R1713" s="21"/>
    </row>
    <row r="1714" spans="1:18" ht="15" customHeight="1" x14ac:dyDescent="0.25">
      <c r="I1714" s="20"/>
      <c r="J1714" s="20"/>
      <c r="L1714" s="21"/>
      <c r="M1714" s="21"/>
      <c r="N1714" s="21"/>
      <c r="O1714" s="21"/>
      <c r="P1714" s="21"/>
      <c r="Q1714" s="21"/>
      <c r="R1714" s="21"/>
    </row>
    <row r="1715" spans="1:18" ht="15" customHeight="1" x14ac:dyDescent="0.25">
      <c r="I1715" s="20"/>
      <c r="J1715" s="20"/>
      <c r="L1715" s="21"/>
      <c r="M1715" s="21"/>
      <c r="N1715" s="21"/>
      <c r="O1715" s="21"/>
      <c r="P1715" s="21"/>
      <c r="Q1715" s="21"/>
      <c r="R1715" s="21"/>
    </row>
    <row r="1716" spans="1:18" ht="15" customHeight="1" x14ac:dyDescent="0.25">
      <c r="I1716" s="10"/>
      <c r="L1716" s="21"/>
      <c r="M1716" s="21"/>
      <c r="N1716" s="21"/>
      <c r="O1716" s="21"/>
      <c r="P1716" s="21"/>
      <c r="Q1716" s="21"/>
      <c r="R1716" s="21"/>
    </row>
    <row r="1717" spans="1:18" ht="15" customHeight="1" x14ac:dyDescent="0.25">
      <c r="I1717" s="10"/>
      <c r="L1717" s="21"/>
      <c r="M1717" s="21"/>
      <c r="N1717" s="21"/>
      <c r="O1717" s="21"/>
      <c r="P1717" s="21"/>
      <c r="Q1717" s="21"/>
      <c r="R1717" s="21"/>
    </row>
    <row r="1718" spans="1:18" ht="15" customHeight="1" x14ac:dyDescent="0.25">
      <c r="I1718" s="10"/>
      <c r="L1718" s="21"/>
      <c r="M1718" s="21"/>
      <c r="N1718" s="21"/>
      <c r="O1718" s="21"/>
      <c r="P1718" s="21"/>
      <c r="Q1718" s="21"/>
      <c r="R1718" s="21"/>
    </row>
    <row r="1719" spans="1:18" ht="15" customHeight="1" x14ac:dyDescent="0.25">
      <c r="I1719" s="20"/>
      <c r="J1719" s="20"/>
      <c r="L1719" s="21"/>
      <c r="M1719" s="21"/>
      <c r="N1719" s="21"/>
      <c r="O1719" s="21"/>
      <c r="P1719" s="21"/>
      <c r="Q1719" s="21"/>
      <c r="R1719" s="21"/>
    </row>
    <row r="1720" spans="1:18" ht="15" customHeight="1" x14ac:dyDescent="0.25">
      <c r="I1720" s="20"/>
      <c r="J1720" s="20"/>
      <c r="L1720" s="21"/>
      <c r="M1720" s="21"/>
      <c r="N1720" s="21"/>
      <c r="O1720" s="21"/>
      <c r="P1720" s="21"/>
      <c r="Q1720" s="21"/>
      <c r="R1720" s="21"/>
    </row>
    <row r="1721" spans="1:18" ht="15" customHeight="1" x14ac:dyDescent="0.25">
      <c r="I1721" s="20"/>
      <c r="J1721" s="20"/>
      <c r="L1721" s="21"/>
      <c r="M1721" s="21"/>
      <c r="N1721" s="21"/>
      <c r="O1721" s="21"/>
      <c r="P1721" s="21"/>
      <c r="Q1721" s="21"/>
      <c r="R1721" s="21"/>
    </row>
    <row r="1722" spans="1:18" ht="15" customHeight="1" x14ac:dyDescent="0.25">
      <c r="I1722" s="10"/>
      <c r="L1722" s="21"/>
      <c r="M1722" s="21"/>
      <c r="N1722" s="21"/>
      <c r="O1722" s="21"/>
      <c r="P1722" s="21"/>
      <c r="Q1722" s="21"/>
      <c r="R1722" s="21"/>
    </row>
    <row r="1723" spans="1:18" ht="15" customHeight="1" x14ac:dyDescent="0.25">
      <c r="I1723" s="10"/>
      <c r="L1723" s="21"/>
      <c r="M1723" s="21"/>
      <c r="N1723" s="21"/>
      <c r="O1723" s="21"/>
      <c r="P1723" s="21"/>
      <c r="Q1723" s="21"/>
      <c r="R1723" s="21"/>
    </row>
    <row r="1724" spans="1:18" ht="15" customHeight="1" x14ac:dyDescent="0.25">
      <c r="I1724" s="10"/>
      <c r="L1724" s="21"/>
      <c r="M1724" s="21"/>
      <c r="N1724" s="21"/>
      <c r="O1724" s="21"/>
      <c r="P1724" s="21"/>
      <c r="Q1724" s="21"/>
      <c r="R1724" s="21"/>
    </row>
    <row r="1725" spans="1:18" ht="15" customHeight="1" x14ac:dyDescent="0.25">
      <c r="I1725" s="20"/>
      <c r="J1725" s="20"/>
      <c r="L1725" s="21"/>
      <c r="M1725" s="21"/>
      <c r="N1725" s="21"/>
      <c r="O1725" s="21"/>
      <c r="P1725" s="21"/>
      <c r="Q1725" s="21"/>
      <c r="R1725" s="21"/>
    </row>
    <row r="1726" spans="1:18" ht="15" customHeight="1" x14ac:dyDescent="0.25">
      <c r="A1726" s="11" t="s">
        <v>117</v>
      </c>
      <c r="I1726" s="20"/>
      <c r="J1726" s="20"/>
      <c r="L1726" s="21"/>
      <c r="M1726" s="21"/>
      <c r="N1726" s="21"/>
      <c r="O1726" s="21"/>
      <c r="P1726" s="21"/>
      <c r="Q1726" s="21"/>
      <c r="R1726" s="21"/>
    </row>
    <row r="1727" spans="1:18" ht="15" customHeight="1" x14ac:dyDescent="0.25">
      <c r="I1727" s="20"/>
      <c r="J1727" s="20"/>
      <c r="L1727" s="21"/>
      <c r="M1727" s="21"/>
      <c r="N1727" s="21"/>
      <c r="O1727" s="21"/>
      <c r="P1727" s="21"/>
      <c r="Q1727" s="21"/>
      <c r="R1727" s="21"/>
    </row>
    <row r="1728" spans="1:18" ht="15" customHeight="1" x14ac:dyDescent="0.25">
      <c r="I1728" s="10"/>
      <c r="L1728" s="21"/>
      <c r="M1728" s="21"/>
      <c r="N1728" s="21"/>
      <c r="O1728" s="21"/>
      <c r="P1728" s="21"/>
      <c r="Q1728" s="21"/>
      <c r="R1728" s="21"/>
    </row>
    <row r="1729" spans="9:18" ht="15" customHeight="1" x14ac:dyDescent="0.25">
      <c r="I1729" s="10"/>
      <c r="L1729" s="21"/>
      <c r="M1729" s="21"/>
      <c r="N1729" s="21"/>
      <c r="O1729" s="21"/>
      <c r="P1729" s="21"/>
      <c r="Q1729" s="21"/>
      <c r="R1729" s="21"/>
    </row>
    <row r="1730" spans="9:18" ht="15" customHeight="1" x14ac:dyDescent="0.25">
      <c r="I1730" s="10"/>
      <c r="L1730" s="21"/>
      <c r="M1730" s="21"/>
      <c r="N1730" s="21"/>
      <c r="O1730" s="21"/>
      <c r="P1730" s="21"/>
      <c r="Q1730" s="21"/>
      <c r="R1730" s="21"/>
    </row>
    <row r="1731" spans="9:18" ht="15" customHeight="1" x14ac:dyDescent="0.25">
      <c r="I1731" s="20"/>
      <c r="J1731" s="20"/>
      <c r="L1731" s="21"/>
      <c r="M1731" s="21"/>
      <c r="N1731" s="21"/>
      <c r="O1731" s="21"/>
      <c r="P1731" s="21"/>
      <c r="Q1731" s="21"/>
      <c r="R1731" s="21"/>
    </row>
    <row r="1732" spans="9:18" ht="15" customHeight="1" x14ac:dyDescent="0.25">
      <c r="I1732" s="20"/>
      <c r="J1732" s="20"/>
      <c r="L1732" s="21"/>
      <c r="M1732" s="21"/>
      <c r="N1732" s="21"/>
      <c r="O1732" s="21"/>
      <c r="P1732" s="21"/>
      <c r="Q1732" s="21"/>
      <c r="R1732" s="21"/>
    </row>
    <row r="1733" spans="9:18" ht="15" customHeight="1" x14ac:dyDescent="0.25">
      <c r="I1733" s="20"/>
      <c r="J1733" s="20"/>
      <c r="L1733" s="21"/>
      <c r="M1733" s="21"/>
      <c r="N1733" s="21"/>
      <c r="O1733" s="21"/>
      <c r="P1733" s="21"/>
      <c r="Q1733" s="21"/>
      <c r="R1733" s="21"/>
    </row>
    <row r="1734" spans="9:18" ht="15" customHeight="1" x14ac:dyDescent="0.25">
      <c r="I1734" s="10"/>
      <c r="L1734" s="21"/>
      <c r="M1734" s="21"/>
      <c r="N1734" s="21"/>
      <c r="O1734" s="21"/>
      <c r="P1734" s="21"/>
      <c r="Q1734" s="21"/>
      <c r="R1734" s="21"/>
    </row>
    <row r="1735" spans="9:18" ht="15" customHeight="1" x14ac:dyDescent="0.25">
      <c r="I1735" s="10"/>
      <c r="L1735" s="21"/>
      <c r="M1735" s="21"/>
      <c r="N1735" s="21"/>
      <c r="O1735" s="21"/>
      <c r="P1735" s="21"/>
      <c r="Q1735" s="21"/>
      <c r="R1735" s="21"/>
    </row>
    <row r="1736" spans="9:18" ht="15" customHeight="1" x14ac:dyDescent="0.25">
      <c r="I1736" s="10"/>
      <c r="L1736" s="21"/>
      <c r="M1736" s="21"/>
      <c r="N1736" s="21"/>
      <c r="O1736" s="21"/>
      <c r="P1736" s="21"/>
      <c r="Q1736" s="21"/>
      <c r="R1736" s="21"/>
    </row>
    <row r="1737" spans="9:18" ht="15" customHeight="1" x14ac:dyDescent="0.25">
      <c r="I1737" s="20"/>
      <c r="J1737" s="20"/>
      <c r="L1737" s="21"/>
      <c r="M1737" s="21"/>
      <c r="N1737" s="21"/>
      <c r="O1737" s="21"/>
      <c r="P1737" s="21"/>
      <c r="Q1737" s="21"/>
      <c r="R1737" s="21"/>
    </row>
    <row r="1738" spans="9:18" ht="15" customHeight="1" x14ac:dyDescent="0.25">
      <c r="I1738" s="20"/>
      <c r="J1738" s="20"/>
      <c r="L1738" s="21"/>
      <c r="M1738" s="21"/>
      <c r="N1738" s="21"/>
      <c r="O1738" s="21"/>
      <c r="P1738" s="21"/>
      <c r="Q1738" s="21"/>
      <c r="R1738" s="21"/>
    </row>
    <row r="1739" spans="9:18" ht="15" customHeight="1" x14ac:dyDescent="0.25">
      <c r="I1739" s="20"/>
      <c r="J1739" s="20"/>
      <c r="L1739" s="21"/>
      <c r="M1739" s="21"/>
      <c r="N1739" s="21"/>
      <c r="O1739" s="21"/>
      <c r="P1739" s="21"/>
      <c r="Q1739" s="21"/>
      <c r="R1739" s="21"/>
    </row>
    <row r="1740" spans="9:18" ht="15" customHeight="1" x14ac:dyDescent="0.25">
      <c r="I1740" s="10"/>
      <c r="L1740" s="21"/>
      <c r="M1740" s="21"/>
      <c r="N1740" s="21"/>
      <c r="O1740" s="21"/>
      <c r="P1740" s="21"/>
      <c r="Q1740" s="21"/>
      <c r="R1740" s="21"/>
    </row>
    <row r="1741" spans="9:18" ht="15" customHeight="1" x14ac:dyDescent="0.25">
      <c r="I1741" s="10"/>
      <c r="L1741" s="21"/>
      <c r="M1741" s="21"/>
      <c r="N1741" s="21"/>
      <c r="O1741" s="21"/>
      <c r="P1741" s="21"/>
      <c r="Q1741" s="21"/>
      <c r="R1741" s="21"/>
    </row>
    <row r="1742" spans="9:18" ht="15" customHeight="1" x14ac:dyDescent="0.25">
      <c r="I1742" s="10"/>
      <c r="L1742" s="21"/>
      <c r="M1742" s="21"/>
      <c r="N1742" s="21"/>
      <c r="O1742" s="21"/>
      <c r="P1742" s="21"/>
      <c r="Q1742" s="21"/>
      <c r="R1742" s="21"/>
    </row>
    <row r="1743" spans="9:18" ht="15" customHeight="1" x14ac:dyDescent="0.25">
      <c r="I1743" s="20"/>
      <c r="J1743" s="20"/>
      <c r="L1743" s="21"/>
      <c r="M1743" s="21"/>
      <c r="N1743" s="21"/>
      <c r="O1743" s="21"/>
      <c r="P1743" s="21"/>
      <c r="Q1743" s="21"/>
      <c r="R1743" s="21"/>
    </row>
    <row r="1744" spans="9:18" ht="15" customHeight="1" x14ac:dyDescent="0.25">
      <c r="I1744" s="20"/>
      <c r="J1744" s="20"/>
      <c r="L1744" s="21"/>
      <c r="M1744" s="21"/>
      <c r="N1744" s="21"/>
      <c r="O1744" s="21"/>
      <c r="P1744" s="21"/>
      <c r="Q1744" s="21"/>
      <c r="R1744" s="21"/>
    </row>
    <row r="1745" spans="9:18" ht="15" customHeight="1" x14ac:dyDescent="0.25">
      <c r="I1745" s="20"/>
      <c r="J1745" s="20"/>
      <c r="L1745" s="21"/>
      <c r="M1745" s="21"/>
      <c r="N1745" s="21"/>
      <c r="O1745" s="21"/>
      <c r="P1745" s="21"/>
      <c r="Q1745" s="21"/>
      <c r="R1745" s="21"/>
    </row>
  </sheetData>
  <pageMargins left="0.7" right="0.7" top="0.75" bottom="0.75" header="0" footer="0"/>
  <pageSetup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'HUC2 Lists'!$A$2:$A$29</xm:f>
          </x14:formula1>
          <xm:sqref>A8</xm:sqref>
        </x14:dataValidation>
        <x14:dataValidation type="list" allowBlank="1" showInputMessage="1" showErrorMessage="1">
          <x14:formula1>
            <xm:f>'HUC2 Lists'!$B$1:$C$1</xm:f>
          </x14:formula1>
          <xm:sqref>A9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45"/>
  <sheetViews>
    <sheetView zoomScaleNormal="100" workbookViewId="0">
      <selection activeCell="C22" sqref="C22"/>
    </sheetView>
  </sheetViews>
  <sheetFormatPr defaultColWidth="12.625" defaultRowHeight="15" customHeight="1" x14ac:dyDescent="0.25"/>
  <cols>
    <col min="1" max="1" width="38.625" style="11" customWidth="1"/>
    <col min="2" max="2" width="4.125" style="22" customWidth="1"/>
    <col min="3" max="3" width="36.875" style="11" customWidth="1"/>
    <col min="4" max="5" width="5.375" style="11" customWidth="1"/>
    <col min="6" max="6" width="2.625" style="22" customWidth="1"/>
    <col min="7" max="7" width="7.375" style="11" customWidth="1"/>
    <col min="8" max="8" width="5.875" style="11" customWidth="1"/>
    <col min="9" max="9" width="9.875" style="11" customWidth="1"/>
    <col min="10" max="10" width="9.375" style="11" customWidth="1"/>
    <col min="11" max="11" width="12" style="11" customWidth="1"/>
    <col min="12" max="17" width="5.5" style="11" customWidth="1"/>
    <col min="18" max="18" width="4.125" style="11" customWidth="1"/>
    <col min="19" max="16384" width="12.625" style="11"/>
  </cols>
  <sheetData>
    <row r="1" spans="1:18" x14ac:dyDescent="0.25">
      <c r="A1" s="12" t="s">
        <v>1</v>
      </c>
      <c r="B1" s="13"/>
      <c r="C1" s="12" t="s">
        <v>8</v>
      </c>
      <c r="F1" s="13"/>
      <c r="G1" s="12" t="s">
        <v>13</v>
      </c>
    </row>
    <row r="2" spans="1:18" x14ac:dyDescent="0.25">
      <c r="A2" s="12" t="s">
        <v>16</v>
      </c>
      <c r="B2" s="13"/>
      <c r="C2" s="14" t="s">
        <v>9</v>
      </c>
      <c r="D2" s="14" t="s">
        <v>11</v>
      </c>
      <c r="E2" s="14" t="s">
        <v>14</v>
      </c>
      <c r="F2" s="13"/>
      <c r="G2" s="14" t="s">
        <v>11</v>
      </c>
      <c r="H2" s="14" t="s">
        <v>17</v>
      </c>
      <c r="I2" s="14" t="s">
        <v>18</v>
      </c>
      <c r="J2" s="14" t="s">
        <v>19</v>
      </c>
      <c r="K2" s="14" t="s">
        <v>20</v>
      </c>
      <c r="L2" s="14" t="s">
        <v>21</v>
      </c>
      <c r="M2" s="14" t="s">
        <v>22</v>
      </c>
      <c r="N2" s="14" t="s">
        <v>23</v>
      </c>
      <c r="O2" s="14" t="s">
        <v>24</v>
      </c>
      <c r="P2" s="14" t="s">
        <v>25</v>
      </c>
      <c r="Q2" s="14" t="s">
        <v>26</v>
      </c>
      <c r="R2" s="14" t="s">
        <v>27</v>
      </c>
    </row>
    <row r="3" spans="1:18" x14ac:dyDescent="0.25">
      <c r="A3" s="43" t="s">
        <v>267</v>
      </c>
      <c r="B3" s="13"/>
      <c r="C3" s="10" t="s">
        <v>55</v>
      </c>
      <c r="D3" s="10">
        <f>D8+0.5</f>
        <v>6.5</v>
      </c>
      <c r="E3" s="10">
        <v>2</v>
      </c>
      <c r="F3" s="1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x14ac:dyDescent="0.25">
      <c r="B4" s="13"/>
      <c r="C4" s="10" t="s">
        <v>141</v>
      </c>
      <c r="D4" s="10"/>
      <c r="E4" s="10">
        <v>1</v>
      </c>
      <c r="F4" s="13"/>
      <c r="G4" s="10" t="str">
        <f>IF(ISNUMBER(D$4),D$4,"")</f>
        <v/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18" x14ac:dyDescent="0.25">
      <c r="A5" s="12" t="s">
        <v>34</v>
      </c>
      <c r="B5" s="13"/>
      <c r="C5" s="10" t="s">
        <v>140</v>
      </c>
      <c r="D5" s="10"/>
      <c r="E5" s="10">
        <v>1</v>
      </c>
      <c r="F5" s="13"/>
      <c r="G5" s="10" t="str">
        <f>IF(ISNUMBER(D$4),D$4,"")</f>
        <v/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8" x14ac:dyDescent="0.25">
      <c r="A6" s="10" t="s">
        <v>37</v>
      </c>
      <c r="B6" s="13"/>
      <c r="C6" s="10" t="s">
        <v>52</v>
      </c>
      <c r="D6" s="10"/>
      <c r="E6" s="10">
        <v>1</v>
      </c>
      <c r="F6" s="13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x14ac:dyDescent="0.25">
      <c r="A7" s="10"/>
      <c r="B7" s="13"/>
      <c r="C7" s="10"/>
      <c r="D7" s="10"/>
      <c r="E7" s="10"/>
      <c r="F7" s="13"/>
      <c r="G7" s="10" t="str">
        <f>IF(ISNUMBER(D$6),D$6,"")</f>
        <v/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spans="1:18" x14ac:dyDescent="0.25">
      <c r="A8" s="15" t="s">
        <v>30</v>
      </c>
      <c r="B8" s="13"/>
      <c r="C8" s="10" t="s">
        <v>142</v>
      </c>
      <c r="D8" s="10">
        <f>D10+1</f>
        <v>6</v>
      </c>
      <c r="E8" s="10">
        <v>1</v>
      </c>
      <c r="F8" s="13"/>
      <c r="G8" s="10" t="str">
        <f>IF(ISNUMBER(D$6),D$6,"")</f>
        <v/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18" x14ac:dyDescent="0.25">
      <c r="A9" s="16" t="s">
        <v>128</v>
      </c>
      <c r="B9" s="13"/>
      <c r="C9" s="10"/>
      <c r="D9" s="14"/>
      <c r="E9" s="14"/>
      <c r="F9" s="13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18" x14ac:dyDescent="0.25">
      <c r="A10" s="11" t="str">
        <f>VLOOKUP(A8,'HUC2 Lists'!A2:C29,MATCH(A9,'HUC2 Lists'!B1:C1,0)+1,)</f>
        <v>17a, 17b</v>
      </c>
      <c r="B10" s="13"/>
      <c r="C10" s="10" t="s">
        <v>132</v>
      </c>
      <c r="D10" s="10">
        <f>D12+1</f>
        <v>5</v>
      </c>
      <c r="E10" s="10">
        <v>1</v>
      </c>
      <c r="F10" s="13"/>
      <c r="G10" s="10">
        <f>IF(ISNUMBER(D$8),D$8,"")</f>
        <v>6</v>
      </c>
      <c r="H10" s="10" t="s">
        <v>29</v>
      </c>
      <c r="I10" s="28">
        <v>4.5999999999999996</v>
      </c>
      <c r="J10" s="10"/>
      <c r="K10" s="10" t="s">
        <v>137</v>
      </c>
      <c r="L10" s="10">
        <v>21</v>
      </c>
      <c r="M10" s="10"/>
      <c r="N10" s="10"/>
      <c r="O10" s="10"/>
      <c r="P10" s="10"/>
      <c r="Q10" s="10"/>
      <c r="R10" s="10" t="s">
        <v>109</v>
      </c>
    </row>
    <row r="11" spans="1:18" x14ac:dyDescent="0.25">
      <c r="B11" s="13"/>
      <c r="F11" s="13"/>
      <c r="G11" s="10"/>
      <c r="H11" s="10"/>
      <c r="I11" s="28"/>
      <c r="J11" s="10"/>
      <c r="K11" s="10"/>
      <c r="L11" s="10"/>
      <c r="M11" s="10"/>
      <c r="N11" s="10"/>
      <c r="O11" s="10"/>
      <c r="P11" s="10"/>
      <c r="Q11" s="10"/>
      <c r="R11" s="10"/>
    </row>
    <row r="12" spans="1:18" x14ac:dyDescent="0.25">
      <c r="B12" s="13"/>
      <c r="C12" s="10" t="s">
        <v>50</v>
      </c>
      <c r="D12" s="10">
        <f>D16+1</f>
        <v>4</v>
      </c>
      <c r="E12" s="14">
        <v>1</v>
      </c>
      <c r="F12" s="13"/>
      <c r="G12" s="10">
        <f t="shared" ref="G12" si="0">IF(ISNUMBER(D$8),D$8,"")</f>
        <v>6</v>
      </c>
      <c r="H12" s="10" t="s">
        <v>29</v>
      </c>
      <c r="I12" s="28">
        <v>84.97</v>
      </c>
      <c r="J12" s="10"/>
      <c r="K12" s="10" t="s">
        <v>139</v>
      </c>
      <c r="L12" s="10">
        <v>21</v>
      </c>
      <c r="M12" s="10"/>
      <c r="N12" s="10"/>
      <c r="O12" s="10"/>
      <c r="P12" s="10"/>
      <c r="Q12" s="10"/>
      <c r="R12" s="43" t="s">
        <v>138</v>
      </c>
    </row>
    <row r="13" spans="1:18" x14ac:dyDescent="0.25">
      <c r="B13" s="13"/>
      <c r="F13" s="13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8" x14ac:dyDescent="0.25">
      <c r="B14" s="13"/>
      <c r="C14" s="10" t="s">
        <v>56</v>
      </c>
      <c r="D14" s="10">
        <f>D16+0.5</f>
        <v>3.5</v>
      </c>
      <c r="E14" s="10">
        <v>2</v>
      </c>
      <c r="F14" s="13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 x14ac:dyDescent="0.25">
      <c r="B15" s="13"/>
      <c r="F15" s="13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8" x14ac:dyDescent="0.25">
      <c r="B16" s="13"/>
      <c r="C16" s="43" t="s">
        <v>271</v>
      </c>
      <c r="D16" s="10">
        <f>D19+1</f>
        <v>3</v>
      </c>
      <c r="E16" s="10">
        <v>1</v>
      </c>
      <c r="F16" s="13"/>
      <c r="G16" s="10">
        <f t="shared" ref="G16:G21" si="1">IF(ISNUMBER(D$10),D$10,"")</f>
        <v>5</v>
      </c>
      <c r="H16" s="10" t="s">
        <v>33</v>
      </c>
      <c r="I16" s="10">
        <v>36.493460872604288</v>
      </c>
      <c r="J16" s="10">
        <v>394.59124061346881</v>
      </c>
      <c r="K16" s="10"/>
      <c r="L16" s="10"/>
      <c r="M16" s="10"/>
      <c r="N16" s="10"/>
      <c r="O16" s="10"/>
      <c r="P16" s="10"/>
      <c r="Q16" s="10">
        <v>1</v>
      </c>
      <c r="R16" s="10"/>
    </row>
    <row r="17" spans="1:18" x14ac:dyDescent="0.25">
      <c r="B17" s="13"/>
      <c r="C17" s="11" t="str">
        <f ca="1">"(" &amp; ROUND(HLOOKUP($A$8,INDIRECT("'"&amp;$A$9&amp;" Overlaps'"&amp;"!$B$1:$AC$60"),3,FALSE),2) &amp; ", " &amp; ROUND(HLOOKUP($A$8,INDIRECT("'"&amp;$A$9&amp;" Overlaps'"&amp;"!$B$1:$AC$60"),4,FALSE),2) &amp; ", " &amp; ROUND(HLOOKUP($A$8,INDIRECT("'"&amp;$A$9&amp;" Overlaps'"&amp;"!$B$1:$AC$60"),13,FALSE),2) &amp; ", " &amp; ROUND(HLOOKUP($A$8,INDIRECT("'"&amp;$A$9&amp;" Overlaps'"&amp;"!$B$1:$AC$60"),10,FALSE),2) &amp; ", " &amp; ROUND(HLOOKUP($A$8,INDIRECT("'"&amp;$A$9&amp;" Overlaps'"&amp;"!$B$1:$AC$60"),6,FALSE),2) &amp; ", " &amp; ROUND(HLOOKUP($A$8,INDIRECT("'"&amp;$A$9&amp;" Overlaps'"&amp;"!$B$1:$AC$60"),7,FALSE),2) &amp; " %s)"</f>
        <v>(0.1, 0, 9.82, 0.03, 0, 0.41 %s)</v>
      </c>
      <c r="D17" s="10">
        <f>D16-0.4</f>
        <v>2.6</v>
      </c>
      <c r="E17" s="10"/>
      <c r="F17" s="13"/>
      <c r="G17" s="10">
        <f t="shared" si="1"/>
        <v>5</v>
      </c>
      <c r="H17" s="10" t="s">
        <v>29</v>
      </c>
      <c r="I17" s="10">
        <v>36.493460872604288</v>
      </c>
      <c r="J17" s="10" t="s">
        <v>143</v>
      </c>
      <c r="K17" s="10">
        <v>1</v>
      </c>
      <c r="L17" s="10">
        <v>3</v>
      </c>
      <c r="M17" s="10"/>
      <c r="N17" s="10"/>
      <c r="O17" s="10"/>
      <c r="P17" s="10"/>
      <c r="Q17" s="10"/>
      <c r="R17" s="10"/>
    </row>
    <row r="18" spans="1:18" x14ac:dyDescent="0.25">
      <c r="B18" s="13"/>
      <c r="C18" s="10"/>
      <c r="D18" s="23"/>
      <c r="E18" s="10"/>
      <c r="F18" s="13"/>
      <c r="G18" s="10">
        <f t="shared" si="1"/>
        <v>5</v>
      </c>
      <c r="H18" s="10" t="s">
        <v>29</v>
      </c>
      <c r="I18" s="10">
        <v>62.286224857250723</v>
      </c>
      <c r="J18" s="10"/>
      <c r="K18" s="10">
        <v>10</v>
      </c>
      <c r="L18" s="10">
        <v>3</v>
      </c>
      <c r="M18" s="10"/>
      <c r="N18" s="10"/>
      <c r="O18" s="10"/>
      <c r="P18" s="10"/>
      <c r="Q18" s="10"/>
      <c r="R18" s="10"/>
    </row>
    <row r="19" spans="1:18" ht="16.5" customHeight="1" x14ac:dyDescent="0.25">
      <c r="B19" s="13"/>
      <c r="C19" s="17" t="s">
        <v>272</v>
      </c>
      <c r="D19" s="10">
        <f>D22+1</f>
        <v>2</v>
      </c>
      <c r="E19" s="10">
        <v>1</v>
      </c>
      <c r="F19" s="13"/>
      <c r="G19" s="10">
        <f t="shared" si="1"/>
        <v>5</v>
      </c>
      <c r="H19" s="10" t="s">
        <v>29</v>
      </c>
      <c r="I19" s="10">
        <v>119.99999999999997</v>
      </c>
      <c r="J19" s="10" t="s">
        <v>143</v>
      </c>
      <c r="K19" s="10">
        <v>50</v>
      </c>
      <c r="L19" s="10">
        <v>3</v>
      </c>
      <c r="M19" s="10"/>
      <c r="N19" s="10"/>
      <c r="O19" s="10"/>
      <c r="P19" s="10"/>
      <c r="Q19" s="10"/>
      <c r="R19" s="43" t="s">
        <v>265</v>
      </c>
    </row>
    <row r="20" spans="1:18" x14ac:dyDescent="0.25">
      <c r="B20" s="13"/>
      <c r="C20" s="11" t="str">
        <f ca="1">"(" &amp; ROUND(HLOOKUP($A$8,INDIRECT("'"&amp;$A$9&amp;" Overlaps'"&amp;"!$B$1:$AC$60"),38,FALSE),0) &amp; ", " &amp; ROUND(HLOOKUP($A$8,INDIRECT("'"&amp;$A$9&amp;" Overlaps'"&amp;"!$B$1:$AC$60"),8,FALSE),2) &amp; " %: " &amp; ROUND(HLOOKUP($A$8,INDIRECT("'"&amp;$A$9&amp;" Overlaps'"&amp;"!$B$1:$AC$60"),39,FALSE),0) &amp; ", " &amp; ROUND(HLOOKUP($A$8,INDIRECT("'"&amp;$A$9&amp;" Overlaps'"&amp;"!$B$1:$AC$60"),9,FALSE),2) &amp; " %)"</f>
        <v>(4972, 0.16 %: 16686, 0.55 %)</v>
      </c>
      <c r="D20" s="27">
        <f>D19-0.4</f>
        <v>1.6</v>
      </c>
      <c r="F20" s="13"/>
      <c r="G20" s="10">
        <f t="shared" si="1"/>
        <v>5</v>
      </c>
      <c r="H20" s="10" t="s">
        <v>29</v>
      </c>
      <c r="I20" s="10">
        <v>231.19076542208686</v>
      </c>
      <c r="J20" s="10"/>
      <c r="K20" s="10">
        <v>90</v>
      </c>
      <c r="L20" s="10">
        <v>3</v>
      </c>
      <c r="M20" s="10"/>
      <c r="N20" s="10"/>
      <c r="O20" s="10"/>
      <c r="P20" s="10"/>
      <c r="Q20" s="10"/>
      <c r="R20" s="10"/>
    </row>
    <row r="21" spans="1:18" ht="15.75" customHeight="1" x14ac:dyDescent="0.25">
      <c r="A21" s="44" t="s">
        <v>143</v>
      </c>
      <c r="B21" s="18"/>
      <c r="F21" s="13"/>
      <c r="G21" s="10">
        <f t="shared" si="1"/>
        <v>5</v>
      </c>
      <c r="H21" s="10" t="s">
        <v>29</v>
      </c>
      <c r="I21" s="10">
        <v>394.59124061346881</v>
      </c>
      <c r="J21" s="10"/>
      <c r="K21" s="10">
        <v>99</v>
      </c>
      <c r="L21" s="10">
        <v>3</v>
      </c>
      <c r="M21" s="10"/>
      <c r="N21" s="10"/>
      <c r="O21" s="10"/>
      <c r="P21" s="10"/>
      <c r="Q21" s="10"/>
      <c r="R21" s="10"/>
    </row>
    <row r="22" spans="1:18" ht="15.75" customHeight="1" x14ac:dyDescent="0.25">
      <c r="A22" s="12"/>
      <c r="B22" s="13"/>
      <c r="C22" s="17" t="s">
        <v>273</v>
      </c>
      <c r="D22" s="10">
        <f>MAX(D25,D28,D31,D34,D37,D40)+1</f>
        <v>1</v>
      </c>
      <c r="E22" s="10">
        <v>1</v>
      </c>
      <c r="F22" s="13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8" ht="15.75" customHeight="1" x14ac:dyDescent="0.25">
      <c r="A23" s="14"/>
      <c r="B23" s="13"/>
      <c r="C23" s="17" t="str">
        <f ca="1">"(" &amp; ROUND(HLOOKUP($A$8,INDIRECT("'"&amp;$A$9&amp;" Overlaps'"&amp;"!$B$1:$AC$60"),38,FALSE),0) &amp; ", " &amp; ROUND(HLOOKUP($A$8,INDIRECT("'"&amp;$A$9&amp;" Overlaps'"&amp;"!$B$1:$AC$60"),8,FALSE),2) &amp; " %)"</f>
        <v>(4972, 0.16 %)</v>
      </c>
      <c r="D23" s="11">
        <f>D22-0.4</f>
        <v>0.6</v>
      </c>
      <c r="F23" s="13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spans="1:18" ht="15.75" customHeight="1" x14ac:dyDescent="0.25">
      <c r="B24" s="13"/>
      <c r="F24" s="13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ht="15.75" customHeight="1" x14ac:dyDescent="0.25">
      <c r="B25" s="13"/>
      <c r="C25" s="17" t="str">
        <f ca="1">"OR - Cropland (" &amp; ROUND(HLOOKUP($A$8,INDIRECT("'"&amp;$A$9&amp;" Overlaps'"&amp;"!$B$1:$AC$60"),51,FALSE),0) &amp; ", " &amp; ROUND(HLOOKUP($A$8,INDIRECT("'"&amp;$A$9&amp;" Overlaps'"&amp;"!$B$1:$AC$60"),21,FALSE),2) &amp; " %)"</f>
        <v>OR - Cropland (74931, 2.47 %)</v>
      </c>
      <c r="D25" s="24"/>
      <c r="E25" s="10">
        <v>1</v>
      </c>
      <c r="F25" s="18"/>
      <c r="G25" s="10">
        <f>IF(ISNUMBER(D$12),D$12,"")</f>
        <v>4</v>
      </c>
      <c r="H25" s="10" t="s">
        <v>29</v>
      </c>
      <c r="I25" s="19">
        <v>3.3452339133220614</v>
      </c>
      <c r="J25" s="10"/>
      <c r="K25" s="19">
        <v>1</v>
      </c>
      <c r="L25" s="10">
        <v>3</v>
      </c>
      <c r="M25" s="10"/>
      <c r="N25" s="10"/>
      <c r="O25" s="10"/>
      <c r="P25" s="10"/>
      <c r="Q25" s="10"/>
      <c r="R25" s="10"/>
    </row>
    <row r="26" spans="1:18" ht="15.75" customHeight="1" x14ac:dyDescent="0.25">
      <c r="B26" s="13"/>
      <c r="C26" s="14"/>
      <c r="D26" s="14"/>
      <c r="E26" s="14"/>
      <c r="F26" s="13"/>
      <c r="G26" s="10">
        <f t="shared" ref="G26:G31" si="2">IF(ISNUMBER(D$12),D$12,"")</f>
        <v>4</v>
      </c>
      <c r="H26" s="10" t="s">
        <v>29</v>
      </c>
      <c r="I26" s="19">
        <v>5.7095706119146516</v>
      </c>
      <c r="J26" s="10"/>
      <c r="K26" s="19">
        <v>10</v>
      </c>
      <c r="L26" s="10">
        <v>3</v>
      </c>
      <c r="M26" s="10"/>
      <c r="N26" s="10"/>
      <c r="O26" s="10"/>
      <c r="P26" s="10"/>
      <c r="Q26" s="10"/>
      <c r="R26" s="10"/>
    </row>
    <row r="27" spans="1:18" ht="15.75" customHeight="1" x14ac:dyDescent="0.25">
      <c r="B27" s="13"/>
      <c r="F27" s="13"/>
      <c r="G27" s="10">
        <f t="shared" si="2"/>
        <v>4</v>
      </c>
      <c r="H27" s="10" t="s">
        <v>29</v>
      </c>
      <c r="I27" s="19">
        <v>11.000000000000007</v>
      </c>
      <c r="J27" s="10"/>
      <c r="K27" s="19">
        <v>50</v>
      </c>
      <c r="L27" s="10">
        <v>3</v>
      </c>
      <c r="M27" s="10"/>
      <c r="N27" s="10"/>
      <c r="O27" s="10"/>
      <c r="P27" s="10"/>
      <c r="Q27" s="10"/>
      <c r="R27" s="43" t="s">
        <v>265</v>
      </c>
    </row>
    <row r="28" spans="1:18" ht="15.75" customHeight="1" x14ac:dyDescent="0.25">
      <c r="B28" s="13"/>
      <c r="C28" s="17" t="str">
        <f ca="1">"WA - Cropland (" &amp; ROUND(HLOOKUP($A$8,INDIRECT("'"&amp;$A$9&amp;" Overlaps'"&amp;"!$B$1:$AC$60"),51,FALSE),0) &amp; ", " &amp; ROUND(HLOOKUP($A$8,INDIRECT("'"&amp;$A$9&amp;" Overlaps'"&amp;"!$B$1:$AC$60"),21,FALSE),2) &amp; " %)"</f>
        <v>WA - Cropland (74931, 2.47 %)</v>
      </c>
      <c r="D28" s="24"/>
      <c r="E28" s="10">
        <v>1</v>
      </c>
      <c r="F28" s="13"/>
      <c r="G28" s="10">
        <f t="shared" si="2"/>
        <v>4</v>
      </c>
      <c r="H28" s="10" t="s">
        <v>29</v>
      </c>
      <c r="I28" s="19">
        <v>21.192486830357968</v>
      </c>
      <c r="J28" s="10"/>
      <c r="K28" s="19">
        <v>90</v>
      </c>
      <c r="L28" s="10">
        <v>3</v>
      </c>
      <c r="M28" s="10"/>
      <c r="N28" s="10"/>
      <c r="O28" s="10"/>
      <c r="P28" s="10"/>
      <c r="Q28" s="10"/>
      <c r="R28" s="10"/>
    </row>
    <row r="29" spans="1:18" ht="15.75" customHeight="1" x14ac:dyDescent="0.25">
      <c r="B29" s="13"/>
      <c r="F29" s="13"/>
      <c r="G29" s="10">
        <f t="shared" si="2"/>
        <v>4</v>
      </c>
      <c r="H29" s="10" t="s">
        <v>29</v>
      </c>
      <c r="I29" s="19">
        <v>36.170863722901302</v>
      </c>
      <c r="J29" s="10"/>
      <c r="K29" s="19">
        <v>99</v>
      </c>
      <c r="L29" s="10">
        <v>3</v>
      </c>
      <c r="M29" s="10"/>
      <c r="N29" s="10"/>
      <c r="O29" s="10"/>
      <c r="P29" s="10"/>
      <c r="Q29" s="10"/>
      <c r="R29" s="10"/>
    </row>
    <row r="30" spans="1:18" ht="15.75" customHeight="1" x14ac:dyDescent="0.25">
      <c r="B30" s="13"/>
      <c r="F30" s="13"/>
      <c r="G30" s="10">
        <f t="shared" si="2"/>
        <v>4</v>
      </c>
      <c r="H30" s="10" t="s">
        <v>33</v>
      </c>
      <c r="I30" s="19">
        <v>3.3452339133220614</v>
      </c>
      <c r="J30" s="19">
        <v>36.170863722901302</v>
      </c>
      <c r="K30" s="10"/>
      <c r="L30" s="10"/>
      <c r="M30" s="10"/>
      <c r="N30" s="10"/>
      <c r="O30" s="10"/>
      <c r="P30" s="10"/>
      <c r="Q30" s="10">
        <v>1</v>
      </c>
      <c r="R30" s="10"/>
    </row>
    <row r="31" spans="1:18" ht="15.75" customHeight="1" x14ac:dyDescent="0.25">
      <c r="B31" s="13"/>
      <c r="C31" s="17" t="str">
        <f ca="1">"ID - Cropland (" &amp; ROUND(HLOOKUP($A$8,INDIRECT("'"&amp;$A$9&amp;" Overlaps'"&amp;"!$B$1:$AC$60"),51,FALSE),0) &amp; ", " &amp; ROUND(HLOOKUP($A$8,INDIRECT("'"&amp;$A$9&amp;" Overlaps'"&amp;"!$B$1:$AC$60"),21,FALSE),2) &amp; " %)"</f>
        <v>ID - Cropland (74931, 2.47 %)</v>
      </c>
      <c r="D31" s="25"/>
      <c r="E31" s="11">
        <v>1</v>
      </c>
      <c r="F31" s="13"/>
      <c r="G31" s="10">
        <f t="shared" si="2"/>
        <v>4</v>
      </c>
      <c r="H31" s="10" t="s">
        <v>29</v>
      </c>
      <c r="I31" s="10">
        <v>0.96622033213224601</v>
      </c>
      <c r="J31" s="10"/>
      <c r="K31" s="10" t="s">
        <v>144</v>
      </c>
      <c r="L31" s="10">
        <v>3</v>
      </c>
      <c r="M31" s="10"/>
      <c r="N31" s="10"/>
      <c r="O31" s="10"/>
      <c r="P31" s="10"/>
      <c r="Q31" s="10"/>
      <c r="R31" s="10"/>
    </row>
    <row r="32" spans="1:18" ht="15.75" customHeight="1" x14ac:dyDescent="0.25">
      <c r="B32" s="13"/>
      <c r="F32" s="13"/>
      <c r="G32" s="10"/>
      <c r="H32" s="10"/>
      <c r="I32" s="10"/>
      <c r="J32" s="43" t="s">
        <v>143</v>
      </c>
      <c r="K32" s="10"/>
      <c r="L32" s="10"/>
      <c r="M32" s="10"/>
      <c r="N32" s="10"/>
      <c r="O32" s="10"/>
      <c r="P32" s="10"/>
      <c r="Q32" s="10"/>
      <c r="R32" s="10"/>
    </row>
    <row r="33" spans="1:18" ht="15.75" customHeight="1" x14ac:dyDescent="0.25">
      <c r="B33" s="13"/>
      <c r="F33" s="13"/>
      <c r="G33" s="10">
        <f>D16+0.75</f>
        <v>3.75</v>
      </c>
      <c r="H33" s="10" t="s">
        <v>33</v>
      </c>
      <c r="I33" s="10"/>
      <c r="J33" s="10"/>
      <c r="K33" s="10"/>
      <c r="L33" s="10"/>
      <c r="M33" s="10"/>
      <c r="N33" s="10"/>
      <c r="O33" s="10" t="s">
        <v>53</v>
      </c>
      <c r="P33" s="10">
        <v>2</v>
      </c>
      <c r="Q33" s="10">
        <v>1</v>
      </c>
      <c r="R33" s="10" t="s">
        <v>54</v>
      </c>
    </row>
    <row r="34" spans="1:18" ht="15.75" customHeight="1" x14ac:dyDescent="0.25">
      <c r="B34" s="13"/>
      <c r="C34" s="17" t="str">
        <f ca="1">"ID - Potato (" &amp; ROUND(HLOOKUP($A$8,INDIRECT("'"&amp;$A$9&amp;" Overlaps'"&amp;"!$B$1:$AC$60"),38,FALSE),0) &amp; ", " &amp; ROUND(HLOOKUP($A$8,INDIRECT("'"&amp;$A$9&amp;" Overlaps'"&amp;"!$B$1:$AC$60"),8,FALSE),2) &amp; " %)"</f>
        <v>ID - Potato (4972, 0.16 %)</v>
      </c>
      <c r="D34" s="26"/>
      <c r="E34" s="11">
        <v>1</v>
      </c>
      <c r="F34" s="13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1:18" ht="15.75" customHeight="1" x14ac:dyDescent="0.25">
      <c r="B35" s="13"/>
      <c r="F35" s="13"/>
      <c r="G35" s="10">
        <f>IF(ISNUMBER(D$16),D$16-0.1,"")</f>
        <v>2.9</v>
      </c>
      <c r="H35" s="10" t="s">
        <v>29</v>
      </c>
      <c r="I35" s="10">
        <v>1.9856457868857469</v>
      </c>
      <c r="J35" s="10"/>
      <c r="K35" s="10"/>
      <c r="L35" s="10">
        <v>21</v>
      </c>
      <c r="M35" s="10">
        <v>0.75</v>
      </c>
      <c r="N35" s="10" t="s">
        <v>133</v>
      </c>
      <c r="O35" s="10"/>
      <c r="P35" s="10"/>
      <c r="Q35" s="10"/>
      <c r="R35" s="43" t="s">
        <v>175</v>
      </c>
    </row>
    <row r="36" spans="1:18" ht="15.75" customHeight="1" x14ac:dyDescent="0.25">
      <c r="B36" s="13"/>
      <c r="F36" s="13"/>
      <c r="G36" s="10">
        <f t="shared" ref="G36:G54" si="3">IF(ISNUMBER(D$16),D$16-0.1,"")</f>
        <v>2.9</v>
      </c>
      <c r="H36" s="10" t="s">
        <v>29</v>
      </c>
      <c r="I36" s="10">
        <v>5.3129157377149312</v>
      </c>
      <c r="J36" s="10"/>
      <c r="K36" s="10"/>
      <c r="L36" s="10">
        <v>21</v>
      </c>
      <c r="M36" s="10">
        <v>0.75</v>
      </c>
      <c r="N36" s="10" t="s">
        <v>133</v>
      </c>
      <c r="O36" s="10"/>
      <c r="P36" s="10"/>
      <c r="Q36" s="10"/>
      <c r="R36" s="43" t="s">
        <v>175</v>
      </c>
    </row>
    <row r="37" spans="1:18" ht="15.75" customHeight="1" x14ac:dyDescent="0.25">
      <c r="B37" s="13"/>
      <c r="C37" s="17" t="str">
        <f ca="1">"CA - Nursery (" &amp; ROUND(HLOOKUP($A$8,INDIRECT("'"&amp;$A$9&amp;" Overlaps'"&amp;"!$B$1:$AC$60"),47,FALSE),0) &amp; ", " &amp; ROUND(HLOOKUP($A$8,INDIRECT("'"&amp;$A$9&amp;" Overlaps'"&amp;"!$B$1:$AC$60"),17,FALSE),2) &amp; " %)"</f>
        <v>CA - Nursery (1775, 0.06 %)</v>
      </c>
      <c r="D37" s="26"/>
      <c r="E37" s="11">
        <v>1</v>
      </c>
      <c r="F37" s="13"/>
      <c r="G37" s="10">
        <f t="shared" si="3"/>
        <v>2.9</v>
      </c>
      <c r="H37" s="10" t="s">
        <v>29</v>
      </c>
      <c r="I37" s="10">
        <v>5.3129157377149312</v>
      </c>
      <c r="J37" s="10"/>
      <c r="K37" s="10"/>
      <c r="L37" s="10">
        <v>21</v>
      </c>
      <c r="M37" s="10">
        <v>0.75</v>
      </c>
      <c r="N37" s="10" t="s">
        <v>133</v>
      </c>
      <c r="O37" s="10"/>
      <c r="P37" s="10"/>
      <c r="Q37" s="10"/>
      <c r="R37" s="43" t="s">
        <v>175</v>
      </c>
    </row>
    <row r="38" spans="1:18" ht="15.75" customHeight="1" x14ac:dyDescent="0.25">
      <c r="B38" s="13"/>
      <c r="F38" s="13"/>
      <c r="G38" s="10">
        <f t="shared" si="3"/>
        <v>2.9</v>
      </c>
      <c r="H38" s="10" t="s">
        <v>29</v>
      </c>
      <c r="I38" s="10">
        <v>5.6060348776837801</v>
      </c>
      <c r="J38" s="10"/>
      <c r="K38" s="10"/>
      <c r="L38" s="10">
        <v>21</v>
      </c>
      <c r="M38" s="10">
        <v>0.75</v>
      </c>
      <c r="N38" s="10" t="s">
        <v>133</v>
      </c>
      <c r="O38" s="10"/>
      <c r="P38" s="10"/>
      <c r="Q38" s="10"/>
      <c r="R38" s="43" t="s">
        <v>175</v>
      </c>
    </row>
    <row r="39" spans="1:18" ht="15.75" customHeight="1" x14ac:dyDescent="0.25">
      <c r="B39" s="13"/>
      <c r="F39" s="13"/>
      <c r="G39" s="10">
        <f t="shared" si="3"/>
        <v>2.9</v>
      </c>
      <c r="H39" s="10" t="s">
        <v>29</v>
      </c>
      <c r="I39" s="10">
        <v>5.6060348776837801</v>
      </c>
      <c r="J39" s="10"/>
      <c r="K39" s="10"/>
      <c r="L39" s="10">
        <v>21</v>
      </c>
      <c r="M39" s="10">
        <v>0.75</v>
      </c>
      <c r="N39" s="10" t="s">
        <v>133</v>
      </c>
      <c r="O39" s="10"/>
      <c r="P39" s="10"/>
      <c r="Q39" s="10"/>
      <c r="R39" s="43" t="s">
        <v>175</v>
      </c>
    </row>
    <row r="40" spans="1:18" ht="15.75" customHeight="1" x14ac:dyDescent="0.25">
      <c r="B40" s="13"/>
      <c r="C40" s="17" t="str">
        <f ca="1">"Nursery (" &amp; ROUND(HLOOKUP($A$8,INDIRECT("'"&amp;$A$9&amp;" Overlaps'"&amp;"!$B$1:$AC$60"),47,FALSE),0) &amp; ", " &amp; ROUND(HLOOKUP($A$8,INDIRECT("'"&amp;$A$9&amp;" Overlaps'"&amp;"!$B$1:$AC$60"),17,FALSE),2) &amp; " %)"</f>
        <v>Nursery (1775, 0.06 %)</v>
      </c>
      <c r="D40" s="10"/>
      <c r="E40" s="10"/>
      <c r="F40" s="13"/>
      <c r="G40" s="10">
        <f t="shared" si="3"/>
        <v>2.9</v>
      </c>
      <c r="H40" s="10" t="s">
        <v>29</v>
      </c>
      <c r="I40" s="10">
        <v>6.0348923434016424</v>
      </c>
      <c r="J40" s="10"/>
      <c r="K40" s="10"/>
      <c r="L40" s="10">
        <v>21</v>
      </c>
      <c r="M40" s="10">
        <v>0.75</v>
      </c>
      <c r="N40" s="10" t="s">
        <v>133</v>
      </c>
      <c r="O40" s="10"/>
      <c r="P40" s="10"/>
      <c r="Q40" s="10"/>
      <c r="R40" s="43" t="s">
        <v>175</v>
      </c>
    </row>
    <row r="41" spans="1:18" ht="16.5" customHeight="1" x14ac:dyDescent="0.25">
      <c r="B41" s="13"/>
      <c r="F41" s="13"/>
      <c r="G41" s="10">
        <f t="shared" si="3"/>
        <v>2.9</v>
      </c>
      <c r="H41" s="10" t="s">
        <v>29</v>
      </c>
      <c r="I41" s="10">
        <v>11.562446935222793</v>
      </c>
      <c r="J41" s="10"/>
      <c r="K41" s="10"/>
      <c r="L41" s="10">
        <v>21</v>
      </c>
      <c r="M41" s="10">
        <v>0.75</v>
      </c>
      <c r="N41" s="10" t="s">
        <v>133</v>
      </c>
      <c r="O41" s="10"/>
      <c r="P41" s="10"/>
      <c r="Q41" s="10"/>
      <c r="R41" s="43" t="s">
        <v>175</v>
      </c>
    </row>
    <row r="42" spans="1:18" ht="15.75" customHeight="1" x14ac:dyDescent="0.25">
      <c r="B42" s="13"/>
      <c r="F42" s="13"/>
      <c r="G42" s="10">
        <f t="shared" si="3"/>
        <v>2.9</v>
      </c>
      <c r="H42" s="10" t="s">
        <v>29</v>
      </c>
      <c r="I42" s="10">
        <v>11.562446935222793</v>
      </c>
      <c r="J42" s="10"/>
      <c r="K42" s="10"/>
      <c r="L42" s="10">
        <v>21</v>
      </c>
      <c r="M42" s="10">
        <v>0.75</v>
      </c>
      <c r="N42" s="10" t="s">
        <v>133</v>
      </c>
      <c r="O42" s="10"/>
      <c r="P42" s="10"/>
      <c r="Q42" s="10"/>
      <c r="R42" s="43" t="s">
        <v>175</v>
      </c>
    </row>
    <row r="43" spans="1:18" ht="15.75" customHeight="1" x14ac:dyDescent="0.25">
      <c r="B43" s="13"/>
      <c r="C43" s="11" t="str">
        <f ca="1">$A$9&amp;" ("&amp;ROUND(HLOOKUP($A$8,INDIRECT("'"&amp;$A$9&amp;" Overlaps'"&amp;"!$B$1:$AC$60"),2,FALSE),0) &amp;" Acres, "&amp;$A$10&amp;")"</f>
        <v>Range (3035230 Acres, 17a, 17b)</v>
      </c>
      <c r="D43" s="11">
        <v>0.5</v>
      </c>
      <c r="E43" s="11">
        <v>3</v>
      </c>
      <c r="F43" s="13"/>
      <c r="G43" s="10">
        <f t="shared" si="3"/>
        <v>2.9</v>
      </c>
      <c r="H43" s="10" t="s">
        <v>29</v>
      </c>
      <c r="I43" s="10">
        <v>12.804263506703723</v>
      </c>
      <c r="J43" s="10"/>
      <c r="K43" s="10"/>
      <c r="L43" s="10">
        <v>21</v>
      </c>
      <c r="M43" s="10">
        <v>0.75</v>
      </c>
      <c r="N43" s="10" t="s">
        <v>133</v>
      </c>
      <c r="O43" s="10"/>
      <c r="P43" s="10"/>
      <c r="Q43" s="10"/>
      <c r="R43" s="43" t="s">
        <v>175</v>
      </c>
    </row>
    <row r="44" spans="1:18" ht="15.75" customHeight="1" x14ac:dyDescent="0.25">
      <c r="A44" s="11" t="s">
        <v>114</v>
      </c>
      <c r="B44" s="13"/>
      <c r="F44" s="13"/>
      <c r="G44" s="10">
        <f t="shared" si="3"/>
        <v>2.9</v>
      </c>
      <c r="H44" s="10" t="s">
        <v>29</v>
      </c>
      <c r="I44" s="10">
        <v>15.060335338851052</v>
      </c>
      <c r="J44" s="10"/>
      <c r="K44" s="10"/>
      <c r="L44" s="10">
        <v>21</v>
      </c>
      <c r="M44" s="10">
        <v>0.75</v>
      </c>
      <c r="N44" s="10" t="s">
        <v>133</v>
      </c>
      <c r="O44" s="10"/>
      <c r="P44" s="10"/>
      <c r="Q44" s="10"/>
      <c r="R44" s="43" t="s">
        <v>175</v>
      </c>
    </row>
    <row r="45" spans="1:18" ht="15.75" customHeight="1" x14ac:dyDescent="0.25">
      <c r="B45" s="13"/>
      <c r="F45" s="13"/>
      <c r="G45" s="10">
        <f t="shared" si="3"/>
        <v>2.9</v>
      </c>
      <c r="H45" s="10" t="s">
        <v>29</v>
      </c>
      <c r="I45" s="11">
        <v>15.060335338851052</v>
      </c>
      <c r="L45" s="11">
        <v>21</v>
      </c>
      <c r="M45" s="11">
        <v>0.75</v>
      </c>
      <c r="N45" s="10" t="s">
        <v>133</v>
      </c>
      <c r="R45" s="43" t="s">
        <v>175</v>
      </c>
    </row>
    <row r="46" spans="1:18" ht="15.75" customHeight="1" x14ac:dyDescent="0.25">
      <c r="B46" s="13"/>
      <c r="F46" s="13"/>
      <c r="G46" s="10">
        <f t="shared" si="3"/>
        <v>2.9</v>
      </c>
      <c r="H46" s="10" t="s">
        <v>29</v>
      </c>
      <c r="I46" s="10">
        <v>15.719695812845492</v>
      </c>
      <c r="L46" s="11">
        <v>21</v>
      </c>
      <c r="M46" s="11">
        <v>0.75</v>
      </c>
      <c r="N46" s="10" t="s">
        <v>133</v>
      </c>
      <c r="R46" s="43" t="s">
        <v>175</v>
      </c>
    </row>
    <row r="47" spans="1:18" ht="15.75" customHeight="1" x14ac:dyDescent="0.25">
      <c r="B47" s="13"/>
      <c r="F47" s="13"/>
      <c r="G47" s="10">
        <f t="shared" si="3"/>
        <v>2.9</v>
      </c>
      <c r="H47" s="10" t="s">
        <v>29</v>
      </c>
      <c r="I47" s="10">
        <v>15.743334453165559</v>
      </c>
      <c r="L47" s="11">
        <v>21</v>
      </c>
      <c r="M47" s="11">
        <v>0.75</v>
      </c>
      <c r="N47" s="10" t="s">
        <v>133</v>
      </c>
      <c r="R47" s="43" t="s">
        <v>175</v>
      </c>
    </row>
    <row r="48" spans="1:18" ht="15.75" customHeight="1" x14ac:dyDescent="0.25">
      <c r="B48" s="13"/>
      <c r="F48" s="13"/>
      <c r="G48" s="10">
        <f t="shared" si="3"/>
        <v>2.9</v>
      </c>
      <c r="H48" s="10" t="s">
        <v>29</v>
      </c>
      <c r="I48" s="10">
        <v>15.776428549613659</v>
      </c>
      <c r="L48" s="11">
        <v>21</v>
      </c>
      <c r="M48" s="11">
        <v>0.75</v>
      </c>
      <c r="N48" s="10" t="s">
        <v>133</v>
      </c>
      <c r="R48" s="43" t="s">
        <v>175</v>
      </c>
    </row>
    <row r="49" spans="2:18" ht="15.75" customHeight="1" x14ac:dyDescent="0.25">
      <c r="B49" s="13"/>
      <c r="F49" s="13"/>
      <c r="G49" s="10">
        <f t="shared" si="3"/>
        <v>2.9</v>
      </c>
      <c r="H49" s="10" t="s">
        <v>29</v>
      </c>
      <c r="I49" s="10">
        <v>15.776428549613659</v>
      </c>
      <c r="L49" s="11">
        <v>21</v>
      </c>
      <c r="M49" s="11">
        <v>0.75</v>
      </c>
      <c r="N49" s="10" t="s">
        <v>133</v>
      </c>
      <c r="R49" s="43" t="s">
        <v>175</v>
      </c>
    </row>
    <row r="50" spans="2:18" ht="15.75" customHeight="1" x14ac:dyDescent="0.25">
      <c r="B50" s="13"/>
      <c r="C50" s="44" t="s">
        <v>143</v>
      </c>
      <c r="F50" s="13"/>
      <c r="G50" s="10">
        <f t="shared" si="3"/>
        <v>2.9</v>
      </c>
      <c r="H50" s="10" t="s">
        <v>29</v>
      </c>
      <c r="I50" s="10">
        <v>18.27266896741288</v>
      </c>
      <c r="L50" s="11">
        <v>21</v>
      </c>
      <c r="M50" s="11">
        <v>0.75</v>
      </c>
      <c r="N50" s="10" t="s">
        <v>133</v>
      </c>
      <c r="R50" s="43" t="s">
        <v>175</v>
      </c>
    </row>
    <row r="51" spans="2:18" ht="15.75" customHeight="1" x14ac:dyDescent="0.25">
      <c r="B51" s="13"/>
      <c r="F51" s="13"/>
      <c r="G51" s="10">
        <f t="shared" si="3"/>
        <v>2.9</v>
      </c>
      <c r="H51" s="10" t="s">
        <v>29</v>
      </c>
      <c r="I51" s="10">
        <v>18.280548514186236</v>
      </c>
      <c r="L51" s="11">
        <v>21</v>
      </c>
      <c r="M51" s="11">
        <v>0.75</v>
      </c>
      <c r="N51" s="10" t="s">
        <v>133</v>
      </c>
      <c r="R51" s="43" t="s">
        <v>175</v>
      </c>
    </row>
    <row r="52" spans="2:18" ht="15.75" customHeight="1" x14ac:dyDescent="0.25">
      <c r="B52" s="13"/>
      <c r="F52" s="13"/>
      <c r="G52" s="10">
        <f t="shared" si="3"/>
        <v>2.9</v>
      </c>
      <c r="H52" s="10" t="s">
        <v>29</v>
      </c>
      <c r="I52" s="10">
        <v>18.381406712885195</v>
      </c>
      <c r="L52" s="11">
        <v>21</v>
      </c>
      <c r="M52" s="11">
        <v>0.75</v>
      </c>
      <c r="N52" s="10" t="s">
        <v>133</v>
      </c>
      <c r="R52" s="43" t="s">
        <v>175</v>
      </c>
    </row>
    <row r="53" spans="2:18" ht="15.75" customHeight="1" x14ac:dyDescent="0.25">
      <c r="B53" s="13"/>
      <c r="F53" s="13"/>
      <c r="G53" s="10">
        <f t="shared" si="3"/>
        <v>2.9</v>
      </c>
      <c r="H53" s="10" t="s">
        <v>29</v>
      </c>
      <c r="I53" s="10">
        <v>18.381406712885195</v>
      </c>
      <c r="L53" s="11">
        <v>21</v>
      </c>
      <c r="M53" s="11">
        <v>0.75</v>
      </c>
      <c r="N53" s="10" t="s">
        <v>133</v>
      </c>
      <c r="R53" s="43" t="s">
        <v>175</v>
      </c>
    </row>
    <row r="54" spans="2:18" ht="15.75" customHeight="1" x14ac:dyDescent="0.25">
      <c r="B54" s="13"/>
      <c r="F54" s="13"/>
      <c r="G54" s="10">
        <f t="shared" si="3"/>
        <v>2.9</v>
      </c>
      <c r="H54" s="10" t="s">
        <v>29</v>
      </c>
      <c r="I54" s="10">
        <v>18.396115200195464</v>
      </c>
      <c r="L54" s="11">
        <v>21</v>
      </c>
      <c r="M54" s="11">
        <v>0.75</v>
      </c>
      <c r="N54" s="10" t="s">
        <v>133</v>
      </c>
      <c r="R54" s="43" t="s">
        <v>175</v>
      </c>
    </row>
    <row r="55" spans="2:18" ht="15.75" customHeight="1" x14ac:dyDescent="0.25">
      <c r="B55" s="13"/>
      <c r="F55" s="13"/>
      <c r="G55" s="10">
        <f>IF(ISNUMBER(D$16),D$16,"")</f>
        <v>3</v>
      </c>
      <c r="H55" s="10" t="s">
        <v>29</v>
      </c>
      <c r="I55" s="10">
        <v>0.58576550713129527</v>
      </c>
      <c r="K55" s="44" t="s">
        <v>143</v>
      </c>
      <c r="L55" s="11">
        <v>21</v>
      </c>
      <c r="M55" s="11">
        <v>0.75</v>
      </c>
      <c r="N55" s="10" t="s">
        <v>133</v>
      </c>
      <c r="Q55" s="44"/>
      <c r="R55" s="43" t="s">
        <v>176</v>
      </c>
    </row>
    <row r="56" spans="2:18" ht="15.75" customHeight="1" x14ac:dyDescent="0.25">
      <c r="B56" s="13"/>
      <c r="F56" s="13"/>
      <c r="G56" s="10">
        <f t="shared" ref="G56:G74" si="4">IF(ISNUMBER(D$16),D$16,"")</f>
        <v>3</v>
      </c>
      <c r="H56" s="10" t="s">
        <v>29</v>
      </c>
      <c r="I56" s="10">
        <v>1.5673101426259046</v>
      </c>
      <c r="L56" s="11">
        <v>21</v>
      </c>
      <c r="M56" s="11">
        <v>0.75</v>
      </c>
      <c r="N56" s="10" t="s">
        <v>133</v>
      </c>
      <c r="R56" s="43" t="s">
        <v>176</v>
      </c>
    </row>
    <row r="57" spans="2:18" ht="15.75" customHeight="1" x14ac:dyDescent="0.25">
      <c r="B57" s="13"/>
      <c r="F57" s="13"/>
      <c r="G57" s="10">
        <f t="shared" si="4"/>
        <v>3</v>
      </c>
      <c r="H57" s="10" t="s">
        <v>29</v>
      </c>
      <c r="I57" s="10">
        <v>1.5673101426259046</v>
      </c>
      <c r="L57" s="11">
        <v>21</v>
      </c>
      <c r="M57" s="11">
        <v>0.75</v>
      </c>
      <c r="N57" s="10" t="s">
        <v>133</v>
      </c>
      <c r="R57" s="43" t="s">
        <v>176</v>
      </c>
    </row>
    <row r="58" spans="2:18" ht="15.75" customHeight="1" x14ac:dyDescent="0.25">
      <c r="B58" s="13"/>
      <c r="F58" s="13"/>
      <c r="G58" s="10">
        <f t="shared" si="4"/>
        <v>3</v>
      </c>
      <c r="H58" s="10" t="s">
        <v>29</v>
      </c>
      <c r="I58" s="10">
        <v>1.653780288916715</v>
      </c>
      <c r="L58" s="11">
        <v>21</v>
      </c>
      <c r="M58" s="11">
        <v>0.75</v>
      </c>
      <c r="N58" s="10" t="s">
        <v>133</v>
      </c>
      <c r="R58" s="43" t="s">
        <v>176</v>
      </c>
    </row>
    <row r="59" spans="2:18" ht="15.75" customHeight="1" x14ac:dyDescent="0.25">
      <c r="B59" s="13"/>
      <c r="F59" s="13"/>
      <c r="G59" s="10">
        <f t="shared" si="4"/>
        <v>3</v>
      </c>
      <c r="H59" s="10" t="s">
        <v>29</v>
      </c>
      <c r="I59" s="10">
        <v>1.653780288916715</v>
      </c>
      <c r="L59" s="11">
        <v>21</v>
      </c>
      <c r="M59" s="11">
        <v>0.75</v>
      </c>
      <c r="N59" s="10" t="s">
        <v>133</v>
      </c>
      <c r="R59" s="43" t="s">
        <v>176</v>
      </c>
    </row>
    <row r="60" spans="2:18" ht="15.75" customHeight="1" x14ac:dyDescent="0.25">
      <c r="B60" s="13"/>
      <c r="F60" s="13"/>
      <c r="G60" s="10">
        <f t="shared" si="4"/>
        <v>3</v>
      </c>
      <c r="H60" s="10" t="s">
        <v>29</v>
      </c>
      <c r="I60" s="10">
        <v>1.7802932413034844</v>
      </c>
      <c r="L60" s="11">
        <v>21</v>
      </c>
      <c r="M60" s="11">
        <v>0.75</v>
      </c>
      <c r="N60" s="10" t="s">
        <v>133</v>
      </c>
      <c r="R60" s="43" t="s">
        <v>176</v>
      </c>
    </row>
    <row r="61" spans="2:18" ht="15.75" customHeight="1" x14ac:dyDescent="0.25">
      <c r="B61" s="13"/>
      <c r="F61" s="13"/>
      <c r="G61" s="10">
        <f t="shared" si="4"/>
        <v>3</v>
      </c>
      <c r="H61" s="10" t="s">
        <v>29</v>
      </c>
      <c r="I61" s="20">
        <v>3.4109218458907238</v>
      </c>
      <c r="J61" s="20"/>
      <c r="L61" s="11">
        <v>21</v>
      </c>
      <c r="M61" s="11">
        <v>0.75</v>
      </c>
      <c r="N61" s="10" t="s">
        <v>133</v>
      </c>
      <c r="R61" s="43" t="s">
        <v>176</v>
      </c>
    </row>
    <row r="62" spans="2:18" ht="15.75" customHeight="1" x14ac:dyDescent="0.25">
      <c r="B62" s="13"/>
      <c r="F62" s="13"/>
      <c r="G62" s="10">
        <f t="shared" si="4"/>
        <v>3</v>
      </c>
      <c r="H62" s="10" t="s">
        <v>29</v>
      </c>
      <c r="I62" s="20">
        <v>3.4109218458907238</v>
      </c>
      <c r="J62" s="20"/>
      <c r="L62" s="11">
        <v>21</v>
      </c>
      <c r="M62" s="11">
        <v>0.75</v>
      </c>
      <c r="N62" s="10" t="s">
        <v>133</v>
      </c>
      <c r="R62" s="43" t="s">
        <v>176</v>
      </c>
    </row>
    <row r="63" spans="2:18" ht="15.75" customHeight="1" x14ac:dyDescent="0.25">
      <c r="B63" s="13"/>
      <c r="F63" s="13"/>
      <c r="G63" s="10">
        <f t="shared" si="4"/>
        <v>3</v>
      </c>
      <c r="H63" s="10" t="s">
        <v>29</v>
      </c>
      <c r="I63" s="20">
        <v>3.7772577344775979</v>
      </c>
      <c r="J63" s="20"/>
      <c r="K63" s="44" t="s">
        <v>143</v>
      </c>
      <c r="L63" s="11">
        <v>21</v>
      </c>
      <c r="M63" s="11">
        <v>0.75</v>
      </c>
      <c r="N63" s="10" t="s">
        <v>133</v>
      </c>
      <c r="P63" s="44"/>
      <c r="R63" s="43" t="s">
        <v>176</v>
      </c>
    </row>
    <row r="64" spans="2:18" ht="15.75" customHeight="1" x14ac:dyDescent="0.25">
      <c r="B64" s="13"/>
      <c r="F64" s="13"/>
      <c r="G64" s="10">
        <f t="shared" si="4"/>
        <v>3</v>
      </c>
      <c r="H64" s="10" t="s">
        <v>29</v>
      </c>
      <c r="I64" s="20">
        <v>4.4427989249610604</v>
      </c>
      <c r="J64" s="20"/>
      <c r="L64" s="11">
        <v>21</v>
      </c>
      <c r="M64" s="11">
        <v>0.75</v>
      </c>
      <c r="N64" s="10" t="s">
        <v>133</v>
      </c>
      <c r="R64" s="43" t="s">
        <v>176</v>
      </c>
    </row>
    <row r="65" spans="2:18" ht="15.75" customHeight="1" x14ac:dyDescent="0.25">
      <c r="B65" s="13"/>
      <c r="F65" s="13"/>
      <c r="G65" s="10">
        <f t="shared" si="4"/>
        <v>3</v>
      </c>
      <c r="H65" s="10" t="s">
        <v>29</v>
      </c>
      <c r="I65" s="20">
        <v>4.4427989249610604</v>
      </c>
      <c r="J65" s="20"/>
      <c r="L65" s="11">
        <v>21</v>
      </c>
      <c r="M65" s="11">
        <v>0.75</v>
      </c>
      <c r="N65" s="10" t="s">
        <v>133</v>
      </c>
      <c r="R65" s="43" t="s">
        <v>176</v>
      </c>
    </row>
    <row r="66" spans="2:18" ht="15.75" customHeight="1" x14ac:dyDescent="0.25">
      <c r="B66" s="13"/>
      <c r="F66" s="13"/>
      <c r="G66" s="10">
        <f t="shared" si="4"/>
        <v>3</v>
      </c>
      <c r="H66" s="10" t="s">
        <v>29</v>
      </c>
      <c r="I66" s="20">
        <v>4.63731026478942</v>
      </c>
      <c r="J66" s="20"/>
      <c r="L66" s="11">
        <v>21</v>
      </c>
      <c r="M66" s="11">
        <v>0.75</v>
      </c>
      <c r="N66" s="10" t="s">
        <v>133</v>
      </c>
      <c r="R66" s="43" t="s">
        <v>176</v>
      </c>
    </row>
    <row r="67" spans="2:18" ht="15.75" customHeight="1" x14ac:dyDescent="0.25">
      <c r="B67" s="13"/>
      <c r="F67" s="13"/>
      <c r="G67" s="10">
        <f t="shared" si="4"/>
        <v>3</v>
      </c>
      <c r="H67" s="10" t="s">
        <v>29</v>
      </c>
      <c r="I67" s="20">
        <v>4.64428366368384</v>
      </c>
      <c r="J67" s="20"/>
      <c r="L67" s="11">
        <v>21</v>
      </c>
      <c r="M67" s="11">
        <v>0.75</v>
      </c>
      <c r="N67" s="10" t="s">
        <v>133</v>
      </c>
      <c r="R67" s="43" t="s">
        <v>176</v>
      </c>
    </row>
    <row r="68" spans="2:18" ht="15.75" customHeight="1" x14ac:dyDescent="0.25">
      <c r="B68" s="13"/>
      <c r="F68" s="13"/>
      <c r="G68" s="10">
        <f t="shared" si="4"/>
        <v>3</v>
      </c>
      <c r="H68" s="10" t="s">
        <v>29</v>
      </c>
      <c r="I68" s="20">
        <v>4.6540464221360294</v>
      </c>
      <c r="J68" s="20"/>
      <c r="L68" s="11">
        <v>21</v>
      </c>
      <c r="M68" s="11">
        <v>0.75</v>
      </c>
      <c r="N68" s="10" t="s">
        <v>133</v>
      </c>
      <c r="R68" s="43" t="s">
        <v>176</v>
      </c>
    </row>
    <row r="69" spans="2:18" ht="15.75" customHeight="1" x14ac:dyDescent="0.25">
      <c r="B69" s="13"/>
      <c r="F69" s="13"/>
      <c r="G69" s="10">
        <f t="shared" si="4"/>
        <v>3</v>
      </c>
      <c r="H69" s="10" t="s">
        <v>29</v>
      </c>
      <c r="I69" s="20">
        <v>4.6540464221360294</v>
      </c>
      <c r="J69" s="20"/>
      <c r="L69" s="11">
        <v>21</v>
      </c>
      <c r="M69" s="11">
        <v>0.75</v>
      </c>
      <c r="N69" s="10" t="s">
        <v>133</v>
      </c>
      <c r="R69" s="43" t="s">
        <v>176</v>
      </c>
    </row>
    <row r="70" spans="2:18" ht="15.75" customHeight="1" x14ac:dyDescent="0.25">
      <c r="B70" s="13"/>
      <c r="F70" s="13"/>
      <c r="G70" s="10">
        <f t="shared" si="4"/>
        <v>3</v>
      </c>
      <c r="H70" s="10" t="s">
        <v>29</v>
      </c>
      <c r="I70" s="20">
        <v>5.3904373453867995</v>
      </c>
      <c r="J70" s="20"/>
      <c r="L70" s="11">
        <v>21</v>
      </c>
      <c r="M70" s="11">
        <v>0.75</v>
      </c>
      <c r="N70" s="10" t="s">
        <v>133</v>
      </c>
      <c r="R70" s="43" t="s">
        <v>176</v>
      </c>
    </row>
    <row r="71" spans="2:18" ht="15.75" customHeight="1" x14ac:dyDescent="0.25">
      <c r="B71" s="13"/>
      <c r="F71" s="13"/>
      <c r="G71" s="10">
        <f t="shared" si="4"/>
        <v>3</v>
      </c>
      <c r="H71" s="10" t="s">
        <v>29</v>
      </c>
      <c r="I71" s="20">
        <v>5.3927618116849398</v>
      </c>
      <c r="J71" s="20"/>
      <c r="L71" s="11">
        <v>21</v>
      </c>
      <c r="M71" s="11">
        <v>0.75</v>
      </c>
      <c r="N71" s="10" t="s">
        <v>133</v>
      </c>
      <c r="R71" s="43" t="s">
        <v>176</v>
      </c>
    </row>
    <row r="72" spans="2:18" ht="15.75" customHeight="1" x14ac:dyDescent="0.25">
      <c r="B72" s="13"/>
      <c r="F72" s="13"/>
      <c r="G72" s="10">
        <f t="shared" si="4"/>
        <v>3</v>
      </c>
      <c r="H72" s="10" t="s">
        <v>29</v>
      </c>
      <c r="I72" s="20">
        <v>5.4225149803011323</v>
      </c>
      <c r="J72" s="20"/>
      <c r="L72" s="11">
        <v>21</v>
      </c>
      <c r="M72" s="11">
        <v>0.75</v>
      </c>
      <c r="N72" s="10" t="s">
        <v>133</v>
      </c>
      <c r="R72" s="43" t="s">
        <v>176</v>
      </c>
    </row>
    <row r="73" spans="2:18" ht="15.75" customHeight="1" x14ac:dyDescent="0.25">
      <c r="B73" s="13"/>
      <c r="F73" s="13"/>
      <c r="G73" s="10">
        <f t="shared" si="4"/>
        <v>3</v>
      </c>
      <c r="H73" s="10" t="s">
        <v>29</v>
      </c>
      <c r="I73" s="20">
        <v>5.4225149803011323</v>
      </c>
      <c r="J73" s="20"/>
      <c r="L73" s="11">
        <v>21</v>
      </c>
      <c r="M73" s="44">
        <v>0.75</v>
      </c>
      <c r="N73" s="10" t="s">
        <v>133</v>
      </c>
      <c r="R73" s="43" t="s">
        <v>176</v>
      </c>
    </row>
    <row r="74" spans="2:18" ht="15.75" customHeight="1" x14ac:dyDescent="0.25">
      <c r="B74" s="13"/>
      <c r="F74" s="13"/>
      <c r="G74" s="10">
        <f t="shared" si="4"/>
        <v>3</v>
      </c>
      <c r="H74" s="10" t="s">
        <v>29</v>
      </c>
      <c r="I74" s="20">
        <v>5.4268539840576615</v>
      </c>
      <c r="J74" s="20"/>
      <c r="L74" s="11">
        <v>21</v>
      </c>
      <c r="M74" s="11">
        <v>0.75</v>
      </c>
      <c r="N74" s="10" t="s">
        <v>133</v>
      </c>
      <c r="R74" s="43" t="s">
        <v>176</v>
      </c>
    </row>
    <row r="75" spans="2:18" ht="15.75" customHeight="1" x14ac:dyDescent="0.25">
      <c r="B75" s="13"/>
      <c r="F75" s="13"/>
      <c r="G75" s="10">
        <f>IF(ISNUMBER(D$16),D$16+0.1,"")</f>
        <v>3.1</v>
      </c>
      <c r="H75" s="10" t="s">
        <v>29</v>
      </c>
      <c r="I75" s="20">
        <v>0.1389952050820023</v>
      </c>
      <c r="J75" s="20"/>
      <c r="L75" s="11">
        <v>21</v>
      </c>
      <c r="M75" s="11">
        <v>0.75</v>
      </c>
      <c r="N75" s="10" t="s">
        <v>133</v>
      </c>
      <c r="R75" s="43" t="s">
        <v>177</v>
      </c>
    </row>
    <row r="76" spans="2:18" ht="15.75" customHeight="1" x14ac:dyDescent="0.25">
      <c r="B76" s="13"/>
      <c r="F76" s="13"/>
      <c r="G76" s="10">
        <f t="shared" ref="G76:G94" si="5">IF(ISNUMBER(D$16),D$16+0.1,"")</f>
        <v>3.1</v>
      </c>
      <c r="H76" s="10" t="s">
        <v>29</v>
      </c>
      <c r="I76" s="10">
        <v>0.37190410164004523</v>
      </c>
      <c r="J76" s="20"/>
      <c r="L76" s="11">
        <v>21</v>
      </c>
      <c r="M76" s="11">
        <v>0.75</v>
      </c>
      <c r="N76" s="10" t="s">
        <v>133</v>
      </c>
      <c r="R76" s="43" t="s">
        <v>177</v>
      </c>
    </row>
    <row r="77" spans="2:18" ht="15.75" customHeight="1" x14ac:dyDescent="0.25">
      <c r="B77" s="13"/>
      <c r="F77" s="13"/>
      <c r="G77" s="10">
        <f t="shared" si="5"/>
        <v>3.1</v>
      </c>
      <c r="H77" s="10" t="s">
        <v>29</v>
      </c>
      <c r="I77" s="10">
        <v>0.37190410164004523</v>
      </c>
      <c r="J77" s="20"/>
      <c r="L77" s="11">
        <v>21</v>
      </c>
      <c r="M77" s="11">
        <v>0.75</v>
      </c>
      <c r="N77" s="10" t="s">
        <v>133</v>
      </c>
      <c r="R77" s="43" t="s">
        <v>177</v>
      </c>
    </row>
    <row r="78" spans="2:18" ht="15.75" customHeight="1" x14ac:dyDescent="0.25">
      <c r="B78" s="13"/>
      <c r="F78" s="13"/>
      <c r="G78" s="10">
        <f t="shared" si="5"/>
        <v>3.1</v>
      </c>
      <c r="H78" s="10" t="s">
        <v>29</v>
      </c>
      <c r="I78" s="10">
        <v>0.39242244143786464</v>
      </c>
      <c r="J78" s="20"/>
      <c r="L78" s="11">
        <v>21</v>
      </c>
      <c r="M78" s="11">
        <v>0.75</v>
      </c>
      <c r="N78" s="10" t="s">
        <v>133</v>
      </c>
      <c r="R78" s="43" t="s">
        <v>177</v>
      </c>
    </row>
    <row r="79" spans="2:18" ht="15.75" customHeight="1" x14ac:dyDescent="0.25">
      <c r="B79" s="13"/>
      <c r="F79" s="13"/>
      <c r="G79" s="10">
        <f t="shared" si="5"/>
        <v>3.1</v>
      </c>
      <c r="H79" s="10" t="s">
        <v>29</v>
      </c>
      <c r="I79" s="10">
        <v>0.39242244143786464</v>
      </c>
      <c r="J79" s="20"/>
      <c r="L79" s="11">
        <v>21</v>
      </c>
      <c r="M79" s="11">
        <v>0.75</v>
      </c>
      <c r="N79" s="10" t="s">
        <v>133</v>
      </c>
      <c r="R79" s="43" t="s">
        <v>177</v>
      </c>
    </row>
    <row r="80" spans="2:18" ht="15.75" customHeight="1" x14ac:dyDescent="0.25">
      <c r="B80" s="13"/>
      <c r="F80" s="13"/>
      <c r="G80" s="10">
        <f t="shared" si="5"/>
        <v>3.1</v>
      </c>
      <c r="H80" s="10" t="s">
        <v>29</v>
      </c>
      <c r="I80" s="10">
        <v>0.42244246403811503</v>
      </c>
      <c r="J80" s="20"/>
      <c r="L80" s="11">
        <v>21</v>
      </c>
      <c r="M80" s="11">
        <v>0.75</v>
      </c>
      <c r="N80" s="10" t="s">
        <v>133</v>
      </c>
      <c r="R80" s="43" t="s">
        <v>177</v>
      </c>
    </row>
    <row r="81" spans="2:18" ht="15.75" customHeight="1" x14ac:dyDescent="0.25">
      <c r="B81" s="13"/>
      <c r="F81" s="13"/>
      <c r="G81" s="10">
        <f t="shared" si="5"/>
        <v>3.1</v>
      </c>
      <c r="H81" s="10" t="s">
        <v>29</v>
      </c>
      <c r="I81" s="10">
        <v>0.80937128546559556</v>
      </c>
      <c r="J81" s="20"/>
      <c r="L81" s="11">
        <v>21</v>
      </c>
      <c r="M81" s="11">
        <v>0.75</v>
      </c>
      <c r="N81" s="10" t="s">
        <v>133</v>
      </c>
      <c r="R81" s="43" t="s">
        <v>177</v>
      </c>
    </row>
    <row r="82" spans="2:18" ht="15.75" customHeight="1" x14ac:dyDescent="0.25">
      <c r="B82" s="13"/>
      <c r="F82" s="13"/>
      <c r="G82" s="10">
        <f t="shared" si="5"/>
        <v>3.1</v>
      </c>
      <c r="H82" s="10" t="s">
        <v>29</v>
      </c>
      <c r="I82" s="10">
        <v>0.80937128546559556</v>
      </c>
      <c r="J82" s="20"/>
      <c r="L82" s="11">
        <v>21</v>
      </c>
      <c r="M82" s="11">
        <v>0.75</v>
      </c>
      <c r="N82" s="10" t="s">
        <v>133</v>
      </c>
      <c r="R82" s="43" t="s">
        <v>177</v>
      </c>
    </row>
    <row r="83" spans="2:18" ht="15.75" customHeight="1" x14ac:dyDescent="0.25">
      <c r="B83" s="13"/>
      <c r="F83" s="13"/>
      <c r="G83" s="10">
        <f t="shared" si="5"/>
        <v>3.1</v>
      </c>
      <c r="H83" s="10" t="s">
        <v>29</v>
      </c>
      <c r="I83" s="10">
        <v>0.89629844546926074</v>
      </c>
      <c r="J83" s="20"/>
      <c r="L83" s="11">
        <v>21</v>
      </c>
      <c r="M83" s="11">
        <v>0.75</v>
      </c>
      <c r="N83" s="10" t="s">
        <v>133</v>
      </c>
      <c r="R83" s="43" t="s">
        <v>177</v>
      </c>
    </row>
    <row r="84" spans="2:18" ht="15.75" customHeight="1" x14ac:dyDescent="0.25">
      <c r="B84" s="13"/>
      <c r="F84" s="13"/>
      <c r="G84" s="10">
        <f t="shared" si="5"/>
        <v>3.1</v>
      </c>
      <c r="H84" s="10" t="s">
        <v>29</v>
      </c>
      <c r="I84" s="10">
        <v>1.0542234737195737</v>
      </c>
      <c r="J84" s="20"/>
      <c r="L84" s="11">
        <v>21</v>
      </c>
      <c r="M84" s="11">
        <v>0.75</v>
      </c>
      <c r="N84" s="10" t="s">
        <v>133</v>
      </c>
      <c r="R84" s="43" t="s">
        <v>177</v>
      </c>
    </row>
    <row r="85" spans="2:18" ht="15.75" customHeight="1" x14ac:dyDescent="0.25">
      <c r="B85" s="13"/>
      <c r="F85" s="13"/>
      <c r="G85" s="10">
        <f t="shared" si="5"/>
        <v>3.1</v>
      </c>
      <c r="H85" s="10" t="s">
        <v>29</v>
      </c>
      <c r="I85" s="10">
        <v>1.0542234737195737</v>
      </c>
      <c r="J85" s="20"/>
      <c r="L85" s="11">
        <v>21</v>
      </c>
      <c r="M85" s="11">
        <v>0.75</v>
      </c>
      <c r="N85" s="10" t="s">
        <v>133</v>
      </c>
      <c r="R85" s="43" t="s">
        <v>177</v>
      </c>
    </row>
    <row r="86" spans="2:18" ht="15.75" customHeight="1" x14ac:dyDescent="0.25">
      <c r="B86" s="13"/>
      <c r="F86" s="13"/>
      <c r="G86" s="10">
        <f t="shared" si="5"/>
        <v>3.1</v>
      </c>
      <c r="H86" s="10" t="s">
        <v>29</v>
      </c>
      <c r="I86" s="10">
        <v>1.1003787068991846</v>
      </c>
      <c r="J86" s="20"/>
      <c r="L86" s="11">
        <v>21</v>
      </c>
      <c r="M86" s="11">
        <v>0.75</v>
      </c>
      <c r="N86" s="10" t="s">
        <v>133</v>
      </c>
      <c r="R86" s="43" t="s">
        <v>177</v>
      </c>
    </row>
    <row r="87" spans="2:18" ht="15.75" customHeight="1" x14ac:dyDescent="0.25">
      <c r="B87" s="13"/>
      <c r="F87" s="13"/>
      <c r="G87" s="10">
        <f t="shared" si="5"/>
        <v>3.1</v>
      </c>
      <c r="H87" s="10" t="s">
        <v>29</v>
      </c>
      <c r="I87" s="10">
        <v>1.1020334117215893</v>
      </c>
      <c r="J87" s="20"/>
      <c r="L87" s="11">
        <v>21</v>
      </c>
      <c r="M87" s="11">
        <v>0.75</v>
      </c>
      <c r="N87" s="10" t="s">
        <v>133</v>
      </c>
      <c r="R87" s="43" t="s">
        <v>177</v>
      </c>
    </row>
    <row r="88" spans="2:18" ht="15.75" customHeight="1" x14ac:dyDescent="0.25">
      <c r="B88" s="13"/>
      <c r="F88" s="13"/>
      <c r="G88" s="10">
        <f t="shared" si="5"/>
        <v>3.1</v>
      </c>
      <c r="H88" s="10" t="s">
        <v>29</v>
      </c>
      <c r="I88" s="10">
        <v>1.1043499984729561</v>
      </c>
      <c r="J88" s="20"/>
      <c r="L88" s="11">
        <v>21</v>
      </c>
      <c r="M88" s="11">
        <v>0.75</v>
      </c>
      <c r="N88" s="10" t="s">
        <v>133</v>
      </c>
      <c r="R88" s="43" t="s">
        <v>177</v>
      </c>
    </row>
    <row r="89" spans="2:18" ht="15.75" customHeight="1" x14ac:dyDescent="0.25">
      <c r="B89" s="13"/>
      <c r="F89" s="13"/>
      <c r="G89" s="10">
        <f t="shared" si="5"/>
        <v>3.1</v>
      </c>
      <c r="H89" s="10" t="s">
        <v>29</v>
      </c>
      <c r="I89" s="10">
        <v>1.1043499984729561</v>
      </c>
      <c r="J89" s="20"/>
      <c r="L89" s="11">
        <v>21</v>
      </c>
      <c r="M89" s="11">
        <v>0.75</v>
      </c>
      <c r="N89" s="10" t="s">
        <v>133</v>
      </c>
      <c r="R89" s="43" t="s">
        <v>177</v>
      </c>
    </row>
    <row r="90" spans="2:18" ht="15.75" customHeight="1" x14ac:dyDescent="0.25">
      <c r="B90" s="13"/>
      <c r="F90" s="13"/>
      <c r="G90" s="10">
        <f t="shared" si="5"/>
        <v>3.1</v>
      </c>
      <c r="H90" s="10" t="s">
        <v>29</v>
      </c>
      <c r="I90" s="10">
        <v>1.2790868277189018</v>
      </c>
      <c r="J90" s="20"/>
      <c r="L90" s="11">
        <v>21</v>
      </c>
      <c r="M90" s="11">
        <v>0.75</v>
      </c>
      <c r="N90" s="10" t="s">
        <v>133</v>
      </c>
      <c r="R90" s="43" t="s">
        <v>177</v>
      </c>
    </row>
    <row r="91" spans="2:18" ht="15.75" customHeight="1" x14ac:dyDescent="0.25">
      <c r="B91" s="13"/>
      <c r="F91" s="13"/>
      <c r="G91" s="10">
        <f t="shared" si="5"/>
        <v>3.1</v>
      </c>
      <c r="H91" s="10" t="s">
        <v>29</v>
      </c>
      <c r="I91" s="10">
        <v>1.2796383959930366</v>
      </c>
      <c r="J91" s="20"/>
      <c r="L91" s="11">
        <v>21</v>
      </c>
      <c r="M91" s="11">
        <v>0.75</v>
      </c>
      <c r="N91" s="10" t="s">
        <v>133</v>
      </c>
      <c r="R91" s="43" t="s">
        <v>177</v>
      </c>
    </row>
    <row r="92" spans="2:18" ht="15.75" customHeight="1" x14ac:dyDescent="0.25">
      <c r="B92" s="13"/>
      <c r="F92" s="13"/>
      <c r="G92" s="10">
        <f t="shared" si="5"/>
        <v>3.1</v>
      </c>
      <c r="H92" s="10" t="s">
        <v>29</v>
      </c>
      <c r="I92" s="10">
        <v>1.2866984699019637</v>
      </c>
      <c r="J92" s="20"/>
      <c r="L92" s="11">
        <v>21</v>
      </c>
      <c r="M92" s="11">
        <v>0.75</v>
      </c>
      <c r="N92" s="10" t="s">
        <v>133</v>
      </c>
      <c r="R92" s="43" t="s">
        <v>177</v>
      </c>
    </row>
    <row r="93" spans="2:18" ht="15.75" customHeight="1" x14ac:dyDescent="0.25">
      <c r="B93" s="13"/>
      <c r="F93" s="13"/>
      <c r="G93" s="10">
        <f t="shared" si="5"/>
        <v>3.1</v>
      </c>
      <c r="H93" s="10" t="s">
        <v>29</v>
      </c>
      <c r="I93" s="10">
        <v>1.2866984699019637</v>
      </c>
      <c r="J93" s="20"/>
      <c r="L93" s="11">
        <v>21</v>
      </c>
      <c r="M93" s="11">
        <v>0.75</v>
      </c>
      <c r="N93" s="10" t="s">
        <v>133</v>
      </c>
      <c r="R93" s="43" t="s">
        <v>177</v>
      </c>
    </row>
    <row r="94" spans="2:18" ht="15.75" customHeight="1" x14ac:dyDescent="0.25">
      <c r="B94" s="13"/>
      <c r="F94" s="13"/>
      <c r="G94" s="10">
        <f t="shared" si="5"/>
        <v>3.1</v>
      </c>
      <c r="H94" s="10" t="s">
        <v>29</v>
      </c>
      <c r="I94" s="10">
        <v>1.2877280640136826</v>
      </c>
      <c r="J94" s="20"/>
      <c r="L94" s="11">
        <v>21</v>
      </c>
      <c r="M94" s="11">
        <v>0.75</v>
      </c>
      <c r="N94" s="10" t="s">
        <v>133</v>
      </c>
      <c r="R94" s="43" t="s">
        <v>177</v>
      </c>
    </row>
    <row r="95" spans="2:18" ht="15.75" customHeight="1" x14ac:dyDescent="0.25">
      <c r="B95" s="13"/>
      <c r="F95" s="13"/>
      <c r="G95" s="10">
        <f>IF(ISNUMBER(D$19),D$19-0.1,"")</f>
        <v>1.9</v>
      </c>
      <c r="H95" s="10" t="s">
        <v>29</v>
      </c>
      <c r="I95" s="10">
        <v>0.86375591729529988</v>
      </c>
      <c r="J95" s="20"/>
      <c r="L95" s="11">
        <v>21</v>
      </c>
      <c r="M95" s="11">
        <v>0.75</v>
      </c>
      <c r="N95" s="43" t="s">
        <v>53</v>
      </c>
      <c r="R95" s="43" t="s">
        <v>178</v>
      </c>
    </row>
    <row r="96" spans="2:18" ht="15.75" customHeight="1" x14ac:dyDescent="0.25">
      <c r="B96" s="13"/>
      <c r="F96" s="13"/>
      <c r="G96" s="10">
        <f t="shared" ref="G96:G114" si="6">IF(ISNUMBER(D$19),D$19-0.1,"")</f>
        <v>1.9</v>
      </c>
      <c r="H96" s="10" t="s">
        <v>29</v>
      </c>
      <c r="I96" s="10">
        <v>2.311118345905995</v>
      </c>
      <c r="J96" s="20"/>
      <c r="L96" s="11">
        <v>21</v>
      </c>
      <c r="M96" s="11">
        <v>0.75</v>
      </c>
      <c r="N96" s="43" t="s">
        <v>53</v>
      </c>
      <c r="R96" s="43" t="s">
        <v>178</v>
      </c>
    </row>
    <row r="97" spans="2:18" ht="15.75" customHeight="1" x14ac:dyDescent="0.25">
      <c r="B97" s="13"/>
      <c r="F97" s="13"/>
      <c r="G97" s="10">
        <f t="shared" si="6"/>
        <v>1.9</v>
      </c>
      <c r="H97" s="10" t="s">
        <v>29</v>
      </c>
      <c r="I97" s="10">
        <v>2.311118345905995</v>
      </c>
      <c r="J97" s="20"/>
      <c r="L97" s="11">
        <v>21</v>
      </c>
      <c r="M97" s="11">
        <v>0.75</v>
      </c>
      <c r="N97" s="43" t="s">
        <v>53</v>
      </c>
      <c r="R97" s="43" t="s">
        <v>178</v>
      </c>
    </row>
    <row r="98" spans="2:18" ht="15.75" customHeight="1" x14ac:dyDescent="0.25">
      <c r="B98" s="13"/>
      <c r="F98" s="13"/>
      <c r="G98" s="10">
        <f t="shared" si="6"/>
        <v>1.9</v>
      </c>
      <c r="H98" s="10" t="s">
        <v>29</v>
      </c>
      <c r="I98" s="20">
        <v>2.4386251717924443</v>
      </c>
      <c r="J98" s="20"/>
      <c r="L98" s="11">
        <v>21</v>
      </c>
      <c r="M98" s="11">
        <v>0.75</v>
      </c>
      <c r="N98" s="43" t="s">
        <v>53</v>
      </c>
      <c r="R98" s="43" t="s">
        <v>178</v>
      </c>
    </row>
    <row r="99" spans="2:18" ht="15.75" customHeight="1" x14ac:dyDescent="0.25">
      <c r="B99" s="13"/>
      <c r="F99" s="13"/>
      <c r="G99" s="10">
        <f t="shared" si="6"/>
        <v>1.9</v>
      </c>
      <c r="H99" s="10" t="s">
        <v>29</v>
      </c>
      <c r="I99" s="20">
        <v>2.4386251717924443</v>
      </c>
      <c r="J99" s="20"/>
      <c r="L99" s="11">
        <v>21</v>
      </c>
      <c r="M99" s="11">
        <v>0.75</v>
      </c>
      <c r="N99" s="43" t="s">
        <v>53</v>
      </c>
      <c r="R99" s="43" t="s">
        <v>178</v>
      </c>
    </row>
    <row r="100" spans="2:18" ht="15.75" customHeight="1" x14ac:dyDescent="0.25">
      <c r="B100" s="13"/>
      <c r="F100" s="13"/>
      <c r="G100" s="10">
        <f t="shared" si="6"/>
        <v>1.9</v>
      </c>
      <c r="H100" s="10" t="s">
        <v>29</v>
      </c>
      <c r="I100" s="20">
        <v>2.6251781693797143</v>
      </c>
      <c r="J100" s="20"/>
      <c r="L100" s="11">
        <v>21</v>
      </c>
      <c r="M100" s="11">
        <v>0.75</v>
      </c>
      <c r="N100" s="43" t="s">
        <v>53</v>
      </c>
      <c r="R100" s="43" t="s">
        <v>178</v>
      </c>
    </row>
    <row r="101" spans="2:18" ht="15.75" customHeight="1" x14ac:dyDescent="0.25">
      <c r="B101" s="13"/>
      <c r="F101" s="13"/>
      <c r="G101" s="10">
        <f t="shared" si="6"/>
        <v>1.9</v>
      </c>
      <c r="H101" s="10" t="s">
        <v>29</v>
      </c>
      <c r="I101" s="20">
        <v>5.0296644168219151</v>
      </c>
      <c r="J101" s="20"/>
      <c r="L101" s="11">
        <v>21</v>
      </c>
      <c r="M101" s="11">
        <v>0.75</v>
      </c>
      <c r="N101" s="43" t="s">
        <v>53</v>
      </c>
      <c r="R101" s="43" t="s">
        <v>178</v>
      </c>
    </row>
    <row r="102" spans="2:18" ht="15.75" customHeight="1" x14ac:dyDescent="0.25">
      <c r="B102" s="13"/>
      <c r="F102" s="13"/>
      <c r="G102" s="10">
        <f t="shared" si="6"/>
        <v>1.9</v>
      </c>
      <c r="H102" s="10" t="s">
        <v>29</v>
      </c>
      <c r="I102" s="20">
        <v>5.0296644168219151</v>
      </c>
      <c r="J102" s="20"/>
      <c r="L102" s="11">
        <v>21</v>
      </c>
      <c r="M102" s="11">
        <v>0.75</v>
      </c>
      <c r="N102" s="43" t="s">
        <v>53</v>
      </c>
      <c r="R102" s="43" t="s">
        <v>178</v>
      </c>
    </row>
    <row r="103" spans="2:18" ht="15.75" customHeight="1" x14ac:dyDescent="0.25">
      <c r="B103" s="13"/>
      <c r="F103" s="13"/>
      <c r="G103" s="10">
        <f t="shared" si="6"/>
        <v>1.9</v>
      </c>
      <c r="H103" s="10" t="s">
        <v>29</v>
      </c>
      <c r="I103" s="20">
        <v>5.5698546254161192</v>
      </c>
      <c r="J103" s="20"/>
      <c r="L103" s="11">
        <v>21</v>
      </c>
      <c r="M103" s="11">
        <v>0.75</v>
      </c>
      <c r="N103" s="43" t="s">
        <v>53</v>
      </c>
      <c r="R103" s="43" t="s">
        <v>178</v>
      </c>
    </row>
    <row r="104" spans="2:18" ht="15.75" customHeight="1" x14ac:dyDescent="0.25">
      <c r="B104" s="13"/>
      <c r="F104" s="13"/>
      <c r="G104" s="10">
        <f t="shared" si="6"/>
        <v>1.9</v>
      </c>
      <c r="H104" s="10" t="s">
        <v>29</v>
      </c>
      <c r="I104" s="20">
        <v>6.5512458724002078</v>
      </c>
      <c r="J104" s="20"/>
      <c r="L104" s="11">
        <v>21</v>
      </c>
      <c r="M104" s="11">
        <v>0.75</v>
      </c>
      <c r="N104" s="43" t="s">
        <v>53</v>
      </c>
      <c r="R104" s="43" t="s">
        <v>178</v>
      </c>
    </row>
    <row r="105" spans="2:18" ht="15.75" customHeight="1" x14ac:dyDescent="0.25">
      <c r="B105" s="13"/>
      <c r="F105" s="13"/>
      <c r="G105" s="10">
        <f t="shared" si="6"/>
        <v>1.9</v>
      </c>
      <c r="H105" s="10" t="s">
        <v>29</v>
      </c>
      <c r="I105" s="20">
        <v>6.5512458724002078</v>
      </c>
      <c r="J105" s="20"/>
      <c r="L105" s="11">
        <v>21</v>
      </c>
      <c r="M105" s="11">
        <v>0.75</v>
      </c>
      <c r="N105" s="43" t="s">
        <v>53</v>
      </c>
      <c r="R105" s="43" t="s">
        <v>178</v>
      </c>
    </row>
    <row r="106" spans="2:18" ht="15.75" customHeight="1" x14ac:dyDescent="0.25">
      <c r="B106" s="13"/>
      <c r="F106" s="13"/>
      <c r="G106" s="10">
        <f t="shared" si="6"/>
        <v>1.9</v>
      </c>
      <c r="H106" s="10" t="s">
        <v>29</v>
      </c>
      <c r="I106" s="10">
        <v>6.8380676785877892</v>
      </c>
      <c r="J106" s="20"/>
      <c r="L106" s="11">
        <v>21</v>
      </c>
      <c r="M106" s="11">
        <v>0.75</v>
      </c>
      <c r="N106" s="43" t="s">
        <v>53</v>
      </c>
      <c r="R106" s="43" t="s">
        <v>178</v>
      </c>
    </row>
    <row r="107" spans="2:18" ht="15.75" customHeight="1" x14ac:dyDescent="0.25">
      <c r="B107" s="13"/>
      <c r="F107" s="13"/>
      <c r="G107" s="10">
        <f t="shared" si="6"/>
        <v>1.9</v>
      </c>
      <c r="H107" s="10" t="s">
        <v>29</v>
      </c>
      <c r="I107" s="10">
        <v>6.8483504871270187</v>
      </c>
      <c r="J107" s="20"/>
      <c r="L107" s="11">
        <v>21</v>
      </c>
      <c r="M107" s="11">
        <v>0.75</v>
      </c>
      <c r="N107" s="43" t="s">
        <v>53</v>
      </c>
      <c r="R107" s="43" t="s">
        <v>178</v>
      </c>
    </row>
    <row r="108" spans="2:18" ht="15.75" customHeight="1" x14ac:dyDescent="0.25">
      <c r="B108" s="13"/>
      <c r="F108" s="13"/>
      <c r="G108" s="10">
        <f t="shared" si="6"/>
        <v>1.9</v>
      </c>
      <c r="H108" s="10" t="s">
        <v>29</v>
      </c>
      <c r="I108" s="10">
        <v>6.8627464190819412</v>
      </c>
      <c r="J108" s="20"/>
      <c r="L108" s="11">
        <v>21</v>
      </c>
      <c r="M108" s="11">
        <v>0.75</v>
      </c>
      <c r="N108" s="43" t="s">
        <v>53</v>
      </c>
      <c r="R108" s="43" t="s">
        <v>178</v>
      </c>
    </row>
    <row r="109" spans="2:18" ht="15.75" customHeight="1" x14ac:dyDescent="0.25">
      <c r="B109" s="13"/>
      <c r="F109" s="13"/>
      <c r="G109" s="10">
        <f t="shared" si="6"/>
        <v>1.9</v>
      </c>
      <c r="H109" s="10" t="s">
        <v>29</v>
      </c>
      <c r="I109" s="10">
        <v>6.8627464190819412</v>
      </c>
      <c r="J109" s="20"/>
      <c r="L109" s="11">
        <v>21</v>
      </c>
      <c r="M109" s="11">
        <v>0.75</v>
      </c>
      <c r="N109" s="43" t="s">
        <v>53</v>
      </c>
      <c r="R109" s="43" t="s">
        <v>178</v>
      </c>
    </row>
    <row r="110" spans="2:18" ht="15.75" customHeight="1" x14ac:dyDescent="0.25">
      <c r="B110" s="13"/>
      <c r="F110" s="13"/>
      <c r="G110" s="10">
        <f t="shared" si="6"/>
        <v>1.9</v>
      </c>
      <c r="H110" s="10" t="s">
        <v>29</v>
      </c>
      <c r="I110" s="10">
        <v>7.9486110008246031</v>
      </c>
      <c r="J110" s="20"/>
      <c r="L110" s="11">
        <v>21</v>
      </c>
      <c r="M110" s="11">
        <v>0.75</v>
      </c>
      <c r="N110" s="43" t="s">
        <v>53</v>
      </c>
      <c r="R110" s="43" t="s">
        <v>178</v>
      </c>
    </row>
    <row r="111" spans="2:18" ht="15.75" customHeight="1" x14ac:dyDescent="0.25">
      <c r="B111" s="13"/>
      <c r="F111" s="13"/>
      <c r="G111" s="10">
        <f t="shared" si="6"/>
        <v>1.9</v>
      </c>
      <c r="H111" s="10" t="s">
        <v>29</v>
      </c>
      <c r="I111" s="10">
        <v>7.9520386036710127</v>
      </c>
      <c r="J111" s="20"/>
      <c r="L111" s="11">
        <v>21</v>
      </c>
      <c r="M111" s="11">
        <v>0.75</v>
      </c>
      <c r="N111" s="43" t="s">
        <v>53</v>
      </c>
      <c r="R111" s="43" t="s">
        <v>178</v>
      </c>
    </row>
    <row r="112" spans="2:18" ht="15.75" customHeight="1" x14ac:dyDescent="0.25">
      <c r="B112" s="13"/>
      <c r="F112" s="13"/>
      <c r="G112" s="10">
        <f t="shared" si="6"/>
        <v>1.9</v>
      </c>
      <c r="H112" s="10" t="s">
        <v>29</v>
      </c>
      <c r="I112" s="10">
        <v>7.9959119201050592</v>
      </c>
      <c r="J112" s="20"/>
      <c r="L112" s="11">
        <v>21</v>
      </c>
      <c r="M112" s="11">
        <v>0.75</v>
      </c>
      <c r="N112" s="43" t="s">
        <v>53</v>
      </c>
      <c r="R112" s="43" t="s">
        <v>178</v>
      </c>
    </row>
    <row r="113" spans="2:18" ht="15.75" customHeight="1" x14ac:dyDescent="0.25">
      <c r="B113" s="13"/>
      <c r="F113" s="13"/>
      <c r="G113" s="10">
        <f t="shared" si="6"/>
        <v>1.9</v>
      </c>
      <c r="H113" s="10" t="s">
        <v>29</v>
      </c>
      <c r="I113" s="10">
        <v>7.9959119201050592</v>
      </c>
      <c r="J113" s="20"/>
      <c r="L113" s="11">
        <v>21</v>
      </c>
      <c r="M113" s="11">
        <v>0.75</v>
      </c>
      <c r="N113" s="43" t="s">
        <v>53</v>
      </c>
      <c r="R113" s="43" t="s">
        <v>178</v>
      </c>
    </row>
    <row r="114" spans="2:18" ht="15.75" customHeight="1" x14ac:dyDescent="0.25">
      <c r="B114" s="13"/>
      <c r="F114" s="13"/>
      <c r="G114" s="10">
        <f t="shared" si="6"/>
        <v>1.9</v>
      </c>
      <c r="H114" s="10" t="s">
        <v>29</v>
      </c>
      <c r="I114" s="10">
        <v>8.0023101120850271</v>
      </c>
      <c r="J114" s="20"/>
      <c r="L114" s="11">
        <v>21</v>
      </c>
      <c r="M114" s="11">
        <v>0.75</v>
      </c>
      <c r="N114" s="43" t="s">
        <v>53</v>
      </c>
      <c r="R114" s="43" t="s">
        <v>178</v>
      </c>
    </row>
    <row r="115" spans="2:18" ht="15.75" customHeight="1" x14ac:dyDescent="0.25">
      <c r="B115" s="13"/>
      <c r="F115" s="13"/>
      <c r="G115" s="10">
        <f>IF(ISNUMBER(D$19),D$19,"")</f>
        <v>2</v>
      </c>
      <c r="H115" s="10" t="s">
        <v>29</v>
      </c>
      <c r="I115" s="10">
        <v>0.27985691720367717</v>
      </c>
      <c r="J115" s="20"/>
      <c r="L115" s="11">
        <v>21</v>
      </c>
      <c r="M115" s="11">
        <v>0.75</v>
      </c>
      <c r="N115" s="43" t="s">
        <v>53</v>
      </c>
      <c r="R115" s="43" t="s">
        <v>179</v>
      </c>
    </row>
    <row r="116" spans="2:18" ht="15.75" customHeight="1" x14ac:dyDescent="0.25">
      <c r="B116" s="13"/>
      <c r="F116" s="13"/>
      <c r="G116" s="10">
        <f t="shared" ref="G116:G134" si="7">IF(ISNUMBER(D$19),D$19,"")</f>
        <v>2</v>
      </c>
      <c r="H116" s="10" t="s">
        <v>29</v>
      </c>
      <c r="I116" s="10">
        <v>0.7488023440735424</v>
      </c>
      <c r="J116" s="20"/>
      <c r="L116" s="11">
        <v>21</v>
      </c>
      <c r="M116" s="11">
        <v>0.75</v>
      </c>
      <c r="N116" s="43" t="s">
        <v>53</v>
      </c>
      <c r="R116" s="43" t="s">
        <v>179</v>
      </c>
    </row>
    <row r="117" spans="2:18" ht="15.75" customHeight="1" x14ac:dyDescent="0.25">
      <c r="B117" s="13"/>
      <c r="F117" s="13"/>
      <c r="G117" s="10">
        <f t="shared" si="7"/>
        <v>2</v>
      </c>
      <c r="H117" s="10" t="s">
        <v>29</v>
      </c>
      <c r="I117" s="10">
        <v>0.7488023440735424</v>
      </c>
      <c r="J117" s="20"/>
      <c r="L117" s="11">
        <v>21</v>
      </c>
      <c r="M117" s="11">
        <v>0.75</v>
      </c>
      <c r="N117" s="43" t="s">
        <v>53</v>
      </c>
      <c r="R117" s="43" t="s">
        <v>179</v>
      </c>
    </row>
    <row r="118" spans="2:18" ht="15.75" customHeight="1" x14ac:dyDescent="0.25">
      <c r="B118" s="13"/>
      <c r="F118" s="13"/>
      <c r="G118" s="10">
        <f t="shared" si="7"/>
        <v>2</v>
      </c>
      <c r="H118" s="10" t="s">
        <v>29</v>
      </c>
      <c r="I118" s="10">
        <v>0.79011455566075195</v>
      </c>
      <c r="J118" s="20"/>
      <c r="L118" s="11">
        <v>21</v>
      </c>
      <c r="M118" s="11">
        <v>0.75</v>
      </c>
      <c r="N118" s="43" t="s">
        <v>53</v>
      </c>
      <c r="R118" s="43" t="s">
        <v>179</v>
      </c>
    </row>
    <row r="119" spans="2:18" ht="15.75" customHeight="1" x14ac:dyDescent="0.25">
      <c r="B119" s="13"/>
      <c r="F119" s="13"/>
      <c r="G119" s="10">
        <f t="shared" si="7"/>
        <v>2</v>
      </c>
      <c r="H119" s="10" t="s">
        <v>29</v>
      </c>
      <c r="I119" s="10">
        <v>0.79011455566075195</v>
      </c>
      <c r="J119" s="20"/>
      <c r="L119" s="11">
        <v>21</v>
      </c>
      <c r="M119" s="11">
        <v>0.75</v>
      </c>
      <c r="N119" s="43" t="s">
        <v>53</v>
      </c>
      <c r="R119" s="43" t="s">
        <v>179</v>
      </c>
    </row>
    <row r="120" spans="2:18" ht="15.75" customHeight="1" x14ac:dyDescent="0.25">
      <c r="B120" s="13"/>
      <c r="F120" s="13"/>
      <c r="G120" s="10">
        <f t="shared" si="7"/>
        <v>2</v>
      </c>
      <c r="H120" s="10" t="s">
        <v>29</v>
      </c>
      <c r="I120" s="10">
        <v>0.85055772687902742</v>
      </c>
      <c r="J120" s="20"/>
      <c r="L120" s="11">
        <v>21</v>
      </c>
      <c r="M120" s="11">
        <v>0.75</v>
      </c>
      <c r="N120" s="43" t="s">
        <v>53</v>
      </c>
      <c r="R120" s="43" t="s">
        <v>179</v>
      </c>
    </row>
    <row r="121" spans="2:18" ht="15.75" customHeight="1" x14ac:dyDescent="0.25">
      <c r="B121" s="13"/>
      <c r="F121" s="13"/>
      <c r="G121" s="10">
        <f t="shared" si="7"/>
        <v>2</v>
      </c>
      <c r="H121" s="10" t="s">
        <v>29</v>
      </c>
      <c r="I121" s="20">
        <v>1.6296112710503006</v>
      </c>
      <c r="J121" s="20"/>
      <c r="L121" s="11">
        <v>21</v>
      </c>
      <c r="M121" s="11">
        <v>0.75</v>
      </c>
      <c r="N121" s="43" t="s">
        <v>53</v>
      </c>
      <c r="R121" s="43" t="s">
        <v>179</v>
      </c>
    </row>
    <row r="122" spans="2:18" ht="15.75" customHeight="1" x14ac:dyDescent="0.25">
      <c r="B122" s="13"/>
      <c r="F122" s="13"/>
      <c r="G122" s="10">
        <f t="shared" si="7"/>
        <v>2</v>
      </c>
      <c r="H122" s="10" t="s">
        <v>29</v>
      </c>
      <c r="I122" s="20">
        <v>1.6296112710503006</v>
      </c>
      <c r="J122" s="20"/>
      <c r="L122" s="11">
        <v>21</v>
      </c>
      <c r="M122" s="11">
        <v>0.75</v>
      </c>
      <c r="N122" s="43" t="s">
        <v>53</v>
      </c>
      <c r="R122" s="43" t="s">
        <v>179</v>
      </c>
    </row>
    <row r="123" spans="2:18" ht="15.75" customHeight="1" x14ac:dyDescent="0.25">
      <c r="B123" s="13"/>
      <c r="F123" s="13"/>
      <c r="G123" s="10">
        <f t="shared" si="7"/>
        <v>2</v>
      </c>
      <c r="H123" s="10" t="s">
        <v>29</v>
      </c>
      <c r="I123" s="20">
        <v>1.8046328986348226</v>
      </c>
      <c r="J123" s="20"/>
      <c r="L123" s="11">
        <v>21</v>
      </c>
      <c r="M123" s="11">
        <v>0.75</v>
      </c>
      <c r="N123" s="43" t="s">
        <v>53</v>
      </c>
      <c r="R123" s="43" t="s">
        <v>179</v>
      </c>
    </row>
    <row r="124" spans="2:18" ht="15.75" customHeight="1" x14ac:dyDescent="0.25">
      <c r="B124" s="13"/>
      <c r="F124" s="13"/>
      <c r="G124" s="10">
        <f t="shared" si="7"/>
        <v>2</v>
      </c>
      <c r="H124" s="10" t="s">
        <v>29</v>
      </c>
      <c r="I124" s="20">
        <v>2.1226036626576672</v>
      </c>
      <c r="J124" s="20"/>
      <c r="L124" s="11">
        <v>21</v>
      </c>
      <c r="M124" s="11">
        <v>0.75</v>
      </c>
      <c r="N124" s="43" t="s">
        <v>53</v>
      </c>
      <c r="R124" s="43" t="s">
        <v>179</v>
      </c>
    </row>
    <row r="125" spans="2:18" ht="15.75" customHeight="1" x14ac:dyDescent="0.25">
      <c r="B125" s="13"/>
      <c r="F125" s="13"/>
      <c r="G125" s="10">
        <f t="shared" si="7"/>
        <v>2</v>
      </c>
      <c r="H125" s="10" t="s">
        <v>29</v>
      </c>
      <c r="I125" s="20">
        <v>2.1226036626576672</v>
      </c>
      <c r="J125" s="20"/>
      <c r="L125" s="11">
        <v>21</v>
      </c>
      <c r="M125" s="11">
        <v>0.75</v>
      </c>
      <c r="N125" s="43" t="s">
        <v>53</v>
      </c>
      <c r="R125" s="43" t="s">
        <v>179</v>
      </c>
    </row>
    <row r="126" spans="2:18" ht="15.75" customHeight="1" x14ac:dyDescent="0.25">
      <c r="B126" s="13"/>
      <c r="F126" s="13"/>
      <c r="G126" s="10">
        <f t="shared" si="7"/>
        <v>2</v>
      </c>
      <c r="H126" s="10" t="s">
        <v>29</v>
      </c>
      <c r="I126" s="20">
        <v>2.215533927862444</v>
      </c>
      <c r="J126" s="20"/>
      <c r="L126" s="11">
        <v>21</v>
      </c>
      <c r="M126" s="11">
        <v>0.75</v>
      </c>
      <c r="N126" s="43" t="s">
        <v>53</v>
      </c>
      <c r="R126" s="43" t="s">
        <v>179</v>
      </c>
    </row>
    <row r="127" spans="2:18" ht="15.75" customHeight="1" x14ac:dyDescent="0.25">
      <c r="B127" s="13"/>
      <c r="F127" s="13"/>
      <c r="G127" s="10">
        <f t="shared" si="7"/>
        <v>2</v>
      </c>
      <c r="H127" s="10" t="s">
        <v>29</v>
      </c>
      <c r="I127" s="20">
        <v>2.2188655578291541</v>
      </c>
      <c r="J127" s="20"/>
      <c r="L127" s="11">
        <v>21</v>
      </c>
      <c r="M127" s="11">
        <v>0.75</v>
      </c>
      <c r="N127" s="43" t="s">
        <v>53</v>
      </c>
      <c r="R127" s="43" t="s">
        <v>179</v>
      </c>
    </row>
    <row r="128" spans="2:18" ht="15.75" customHeight="1" x14ac:dyDescent="0.25">
      <c r="B128" s="13"/>
      <c r="F128" s="13"/>
      <c r="G128" s="10">
        <f t="shared" si="7"/>
        <v>2</v>
      </c>
      <c r="H128" s="10" t="s">
        <v>29</v>
      </c>
      <c r="I128" s="20">
        <v>2.2235298397825489</v>
      </c>
      <c r="J128" s="20"/>
      <c r="L128" s="11">
        <v>21</v>
      </c>
      <c r="M128" s="11">
        <v>0.75</v>
      </c>
      <c r="N128" s="43" t="s">
        <v>53</v>
      </c>
      <c r="R128" s="43" t="s">
        <v>179</v>
      </c>
    </row>
    <row r="129" spans="1:18" ht="15.75" customHeight="1" x14ac:dyDescent="0.25">
      <c r="B129" s="13"/>
      <c r="F129" s="13"/>
      <c r="G129" s="10">
        <f t="shared" si="7"/>
        <v>2</v>
      </c>
      <c r="H129" s="10" t="s">
        <v>29</v>
      </c>
      <c r="I129" s="20">
        <v>2.2235298397825489</v>
      </c>
      <c r="J129" s="20"/>
      <c r="L129" s="11">
        <v>21</v>
      </c>
      <c r="M129" s="11">
        <v>0.75</v>
      </c>
      <c r="N129" s="43" t="s">
        <v>53</v>
      </c>
      <c r="R129" s="43" t="s">
        <v>179</v>
      </c>
    </row>
    <row r="130" spans="1:18" ht="15.75" customHeight="1" x14ac:dyDescent="0.25">
      <c r="B130" s="13"/>
      <c r="F130" s="13"/>
      <c r="G130" s="10">
        <f t="shared" si="7"/>
        <v>2</v>
      </c>
      <c r="H130" s="10" t="s">
        <v>29</v>
      </c>
      <c r="I130" s="20">
        <v>2.5753499642671716</v>
      </c>
      <c r="J130" s="20"/>
      <c r="L130" s="11">
        <v>21</v>
      </c>
      <c r="M130" s="11">
        <v>0.75</v>
      </c>
      <c r="N130" s="43" t="s">
        <v>53</v>
      </c>
      <c r="R130" s="43" t="s">
        <v>179</v>
      </c>
    </row>
    <row r="131" spans="1:18" ht="15.75" customHeight="1" x14ac:dyDescent="0.25">
      <c r="B131" s="13"/>
      <c r="F131" s="13"/>
      <c r="G131" s="10">
        <f t="shared" si="7"/>
        <v>2</v>
      </c>
      <c r="H131" s="10" t="s">
        <v>29</v>
      </c>
      <c r="I131" s="20">
        <v>2.5764605075894083</v>
      </c>
      <c r="J131" s="20"/>
      <c r="L131" s="11">
        <v>21</v>
      </c>
      <c r="M131" s="11">
        <v>0.75</v>
      </c>
      <c r="N131" s="43" t="s">
        <v>53</v>
      </c>
      <c r="R131" s="43" t="s">
        <v>179</v>
      </c>
    </row>
    <row r="132" spans="1:18" ht="15.75" customHeight="1" x14ac:dyDescent="0.25">
      <c r="B132" s="13"/>
      <c r="F132" s="13"/>
      <c r="G132" s="10">
        <f t="shared" si="7"/>
        <v>2</v>
      </c>
      <c r="H132" s="10" t="s">
        <v>29</v>
      </c>
      <c r="I132" s="20">
        <v>2.5906754621140391</v>
      </c>
      <c r="J132" s="20"/>
      <c r="L132" s="11">
        <v>21</v>
      </c>
      <c r="M132" s="11">
        <v>0.75</v>
      </c>
      <c r="N132" s="43" t="s">
        <v>53</v>
      </c>
      <c r="R132" s="43" t="s">
        <v>179</v>
      </c>
    </row>
    <row r="133" spans="1:18" ht="15.75" customHeight="1" x14ac:dyDescent="0.25">
      <c r="B133" s="13"/>
      <c r="F133" s="13"/>
      <c r="G133" s="10">
        <f t="shared" si="7"/>
        <v>2</v>
      </c>
      <c r="H133" s="10" t="s">
        <v>29</v>
      </c>
      <c r="I133" s="20">
        <v>2.5906754621140391</v>
      </c>
      <c r="J133" s="20"/>
      <c r="L133" s="11">
        <v>21</v>
      </c>
      <c r="M133" s="11">
        <v>0.75</v>
      </c>
      <c r="N133" s="43" t="s">
        <v>53</v>
      </c>
      <c r="R133" s="43" t="s">
        <v>179</v>
      </c>
    </row>
    <row r="134" spans="1:18" ht="15.75" customHeight="1" x14ac:dyDescent="0.25">
      <c r="A134" s="11" t="s">
        <v>115</v>
      </c>
      <c r="B134" s="13"/>
      <c r="F134" s="13"/>
      <c r="G134" s="10">
        <f t="shared" si="7"/>
        <v>2</v>
      </c>
      <c r="H134" s="10" t="s">
        <v>29</v>
      </c>
      <c r="I134" s="20">
        <v>2.5927484763155491</v>
      </c>
      <c r="J134" s="20"/>
      <c r="L134" s="11">
        <v>21</v>
      </c>
      <c r="M134" s="11">
        <v>0.75</v>
      </c>
      <c r="N134" s="43" t="s">
        <v>53</v>
      </c>
      <c r="R134" s="43" t="s">
        <v>179</v>
      </c>
    </row>
    <row r="135" spans="1:18" ht="15.75" customHeight="1" x14ac:dyDescent="0.25">
      <c r="B135" s="13"/>
      <c r="F135" s="13"/>
      <c r="G135" s="10">
        <f>IF(ISNUMBER(D$19),D$19+0.1,"")</f>
        <v>2.1</v>
      </c>
      <c r="H135" s="10" t="s">
        <v>29</v>
      </c>
      <c r="I135" s="20">
        <v>6.8236717466328686E-2</v>
      </c>
      <c r="J135" s="20"/>
      <c r="L135" s="11">
        <v>21</v>
      </c>
      <c r="M135" s="11">
        <v>0.75</v>
      </c>
      <c r="N135" s="43" t="s">
        <v>53</v>
      </c>
      <c r="R135" s="43" t="s">
        <v>180</v>
      </c>
    </row>
    <row r="136" spans="1:18" ht="15.75" customHeight="1" x14ac:dyDescent="0.25">
      <c r="B136" s="13"/>
      <c r="F136" s="13"/>
      <c r="G136" s="10">
        <f t="shared" ref="G136:G154" si="8">IF(ISNUMBER(D$19),D$19+0.1,"")</f>
        <v>2.1</v>
      </c>
      <c r="H136" s="10" t="s">
        <v>29</v>
      </c>
      <c r="I136" s="10">
        <v>0.1825783493265736</v>
      </c>
      <c r="J136" s="20"/>
      <c r="L136" s="11">
        <v>21</v>
      </c>
      <c r="M136" s="11">
        <v>0.75</v>
      </c>
      <c r="N136" s="43" t="s">
        <v>53</v>
      </c>
      <c r="R136" s="43" t="s">
        <v>180</v>
      </c>
    </row>
    <row r="137" spans="1:18" ht="15.75" customHeight="1" x14ac:dyDescent="0.25">
      <c r="B137" s="13"/>
      <c r="F137" s="13"/>
      <c r="G137" s="10">
        <f t="shared" si="8"/>
        <v>2.1</v>
      </c>
      <c r="H137" s="10" t="s">
        <v>29</v>
      </c>
      <c r="I137" s="10">
        <v>0.1825783493265736</v>
      </c>
      <c r="J137" s="20"/>
      <c r="L137" s="11">
        <v>21</v>
      </c>
      <c r="M137" s="11">
        <v>0.75</v>
      </c>
      <c r="N137" s="43" t="s">
        <v>53</v>
      </c>
      <c r="R137" s="43" t="s">
        <v>180</v>
      </c>
    </row>
    <row r="138" spans="1:18" ht="15.75" customHeight="1" x14ac:dyDescent="0.25">
      <c r="B138" s="13"/>
      <c r="F138" s="13"/>
      <c r="G138" s="10">
        <f t="shared" si="8"/>
        <v>2.1</v>
      </c>
      <c r="H138" s="10" t="s">
        <v>29</v>
      </c>
      <c r="I138" s="10">
        <v>0.1926513885716031</v>
      </c>
      <c r="J138" s="20"/>
      <c r="L138" s="11">
        <v>21</v>
      </c>
      <c r="M138" s="11">
        <v>0.75</v>
      </c>
      <c r="N138" s="43" t="s">
        <v>53</v>
      </c>
      <c r="R138" s="43" t="s">
        <v>180</v>
      </c>
    </row>
    <row r="139" spans="1:18" ht="15.75" customHeight="1" x14ac:dyDescent="0.25">
      <c r="B139" s="13"/>
      <c r="F139" s="13"/>
      <c r="G139" s="10">
        <f t="shared" si="8"/>
        <v>2.1</v>
      </c>
      <c r="H139" s="10" t="s">
        <v>29</v>
      </c>
      <c r="I139" s="10">
        <v>0.1926513885716031</v>
      </c>
      <c r="J139" s="20"/>
      <c r="L139" s="11">
        <v>21</v>
      </c>
      <c r="M139" s="11">
        <v>0.75</v>
      </c>
      <c r="N139" s="43" t="s">
        <v>53</v>
      </c>
      <c r="R139" s="43" t="s">
        <v>180</v>
      </c>
    </row>
    <row r="140" spans="1:18" ht="15.75" customHeight="1" x14ac:dyDescent="0.25">
      <c r="B140" s="13"/>
      <c r="F140" s="13"/>
      <c r="G140" s="10">
        <f t="shared" si="8"/>
        <v>2.1</v>
      </c>
      <c r="H140" s="10" t="s">
        <v>29</v>
      </c>
      <c r="I140" s="10">
        <v>0.20738907538099743</v>
      </c>
      <c r="J140" s="20"/>
      <c r="L140" s="11">
        <v>21</v>
      </c>
      <c r="M140" s="11">
        <v>0.75</v>
      </c>
      <c r="N140" s="43" t="s">
        <v>53</v>
      </c>
      <c r="R140" s="43" t="s">
        <v>180</v>
      </c>
    </row>
    <row r="141" spans="1:18" ht="15.75" customHeight="1" x14ac:dyDescent="0.25">
      <c r="B141" s="13"/>
      <c r="F141" s="13"/>
      <c r="G141" s="10">
        <f t="shared" si="8"/>
        <v>2.1</v>
      </c>
      <c r="H141" s="10" t="s">
        <v>29</v>
      </c>
      <c r="I141" s="10">
        <v>0.39734348892893129</v>
      </c>
      <c r="J141" s="20"/>
      <c r="L141" s="11">
        <v>21</v>
      </c>
      <c r="M141" s="11">
        <v>0.75</v>
      </c>
      <c r="N141" s="43" t="s">
        <v>53</v>
      </c>
      <c r="R141" s="43" t="s">
        <v>180</v>
      </c>
    </row>
    <row r="142" spans="1:18" ht="15.75" customHeight="1" x14ac:dyDescent="0.25">
      <c r="B142" s="13"/>
      <c r="F142" s="13"/>
      <c r="G142" s="10">
        <f t="shared" si="8"/>
        <v>2.1</v>
      </c>
      <c r="H142" s="10" t="s">
        <v>29</v>
      </c>
      <c r="I142" s="10">
        <v>0.39734348892893129</v>
      </c>
      <c r="J142" s="20"/>
      <c r="L142" s="11">
        <v>21</v>
      </c>
      <c r="M142" s="11">
        <v>0.75</v>
      </c>
      <c r="N142" s="43" t="s">
        <v>53</v>
      </c>
      <c r="R142" s="43" t="s">
        <v>180</v>
      </c>
    </row>
    <row r="143" spans="1:18" ht="15.75" customHeight="1" x14ac:dyDescent="0.25">
      <c r="B143" s="13"/>
      <c r="F143" s="13"/>
      <c r="G143" s="10">
        <f t="shared" si="8"/>
        <v>2.1</v>
      </c>
      <c r="H143" s="10" t="s">
        <v>29</v>
      </c>
      <c r="I143" s="10">
        <v>0.4400185154078734</v>
      </c>
      <c r="J143" s="20"/>
      <c r="L143" s="11">
        <v>21</v>
      </c>
      <c r="M143" s="11">
        <v>0.75</v>
      </c>
      <c r="N143" s="43" t="s">
        <v>53</v>
      </c>
      <c r="R143" s="43" t="s">
        <v>180</v>
      </c>
    </row>
    <row r="144" spans="1:18" ht="15.75" customHeight="1" x14ac:dyDescent="0.25">
      <c r="B144" s="13"/>
      <c r="F144" s="13"/>
      <c r="G144" s="10">
        <f t="shared" si="8"/>
        <v>2.1</v>
      </c>
      <c r="H144" s="10" t="s">
        <v>29</v>
      </c>
      <c r="I144" s="10">
        <v>0.51754842391961642</v>
      </c>
      <c r="J144" s="20"/>
      <c r="L144" s="11">
        <v>21</v>
      </c>
      <c r="M144" s="11">
        <v>0.75</v>
      </c>
      <c r="N144" s="43" t="s">
        <v>53</v>
      </c>
      <c r="R144" s="43" t="s">
        <v>180</v>
      </c>
    </row>
    <row r="145" spans="2:18" ht="15.75" customHeight="1" x14ac:dyDescent="0.25">
      <c r="B145" s="13"/>
      <c r="F145" s="13"/>
      <c r="G145" s="10">
        <f t="shared" si="8"/>
        <v>2.1</v>
      </c>
      <c r="H145" s="10" t="s">
        <v>29</v>
      </c>
      <c r="I145" s="10">
        <v>0.51754842391961642</v>
      </c>
      <c r="J145" s="20"/>
      <c r="L145" s="11">
        <v>21</v>
      </c>
      <c r="M145" s="11">
        <v>0.75</v>
      </c>
      <c r="N145" s="43" t="s">
        <v>53</v>
      </c>
      <c r="R145" s="43" t="s">
        <v>180</v>
      </c>
    </row>
    <row r="146" spans="2:18" ht="15.75" customHeight="1" x14ac:dyDescent="0.25">
      <c r="B146" s="13"/>
      <c r="F146" s="13"/>
      <c r="G146" s="10">
        <f t="shared" si="8"/>
        <v>2.1</v>
      </c>
      <c r="H146" s="10" t="s">
        <v>29</v>
      </c>
      <c r="I146" s="10">
        <v>0.54020734660843539</v>
      </c>
      <c r="J146" s="20"/>
      <c r="L146" s="11">
        <v>21</v>
      </c>
      <c r="M146" s="11">
        <v>0.75</v>
      </c>
      <c r="N146" s="43" t="s">
        <v>53</v>
      </c>
      <c r="R146" s="43" t="s">
        <v>180</v>
      </c>
    </row>
    <row r="147" spans="2:18" ht="15.75" customHeight="1" x14ac:dyDescent="0.25">
      <c r="B147" s="13"/>
      <c r="F147" s="13"/>
      <c r="G147" s="10">
        <f t="shared" si="8"/>
        <v>2.1</v>
      </c>
      <c r="H147" s="10" t="s">
        <v>29</v>
      </c>
      <c r="I147" s="10">
        <v>0.5410196884830345</v>
      </c>
      <c r="J147" s="20"/>
      <c r="L147" s="11">
        <v>21</v>
      </c>
      <c r="M147" s="11">
        <v>0.75</v>
      </c>
      <c r="N147" s="43" t="s">
        <v>53</v>
      </c>
      <c r="R147" s="43" t="s">
        <v>180</v>
      </c>
    </row>
    <row r="148" spans="2:18" ht="15.75" customHeight="1" x14ac:dyDescent="0.25">
      <c r="B148" s="13"/>
      <c r="F148" s="13"/>
      <c r="G148" s="10">
        <f t="shared" si="8"/>
        <v>2.1</v>
      </c>
      <c r="H148" s="10" t="s">
        <v>29</v>
      </c>
      <c r="I148" s="10">
        <v>0.54215696710747341</v>
      </c>
      <c r="J148" s="20"/>
      <c r="L148" s="11">
        <v>21</v>
      </c>
      <c r="M148" s="11">
        <v>0.75</v>
      </c>
      <c r="N148" s="43" t="s">
        <v>53</v>
      </c>
      <c r="R148" s="43" t="s">
        <v>180</v>
      </c>
    </row>
    <row r="149" spans="2:18" ht="15.75" customHeight="1" x14ac:dyDescent="0.25">
      <c r="B149" s="13"/>
      <c r="F149" s="13"/>
      <c r="G149" s="10">
        <f t="shared" si="8"/>
        <v>2.1</v>
      </c>
      <c r="H149" s="10" t="s">
        <v>29</v>
      </c>
      <c r="I149" s="10">
        <v>0.54215696710747341</v>
      </c>
      <c r="J149" s="20"/>
      <c r="L149" s="11">
        <v>21</v>
      </c>
      <c r="M149" s="11">
        <v>0.75</v>
      </c>
      <c r="N149" s="43" t="s">
        <v>53</v>
      </c>
      <c r="R149" s="43" t="s">
        <v>180</v>
      </c>
    </row>
    <row r="150" spans="2:18" ht="15.75" customHeight="1" x14ac:dyDescent="0.25">
      <c r="B150" s="13"/>
      <c r="F150" s="13"/>
      <c r="G150" s="10">
        <f t="shared" si="8"/>
        <v>2.1</v>
      </c>
      <c r="H150" s="10" t="s">
        <v>29</v>
      </c>
      <c r="I150" s="10">
        <v>0.62794026906514366</v>
      </c>
      <c r="J150" s="20"/>
      <c r="L150" s="11">
        <v>21</v>
      </c>
      <c r="M150" s="11">
        <v>0.75</v>
      </c>
      <c r="N150" s="43" t="s">
        <v>53</v>
      </c>
      <c r="R150" s="43" t="s">
        <v>180</v>
      </c>
    </row>
    <row r="151" spans="2:18" ht="15.75" customHeight="1" x14ac:dyDescent="0.25">
      <c r="B151" s="13"/>
      <c r="F151" s="13"/>
      <c r="G151" s="10">
        <f t="shared" si="8"/>
        <v>2.1</v>
      </c>
      <c r="H151" s="10" t="s">
        <v>29</v>
      </c>
      <c r="I151" s="20">
        <v>0.62821104969000996</v>
      </c>
      <c r="J151" s="20"/>
      <c r="L151" s="11">
        <v>21</v>
      </c>
      <c r="M151" s="11">
        <v>0.75</v>
      </c>
      <c r="N151" s="43" t="s">
        <v>53</v>
      </c>
      <c r="R151" s="43" t="s">
        <v>180</v>
      </c>
    </row>
    <row r="152" spans="2:18" ht="15.75" customHeight="1" x14ac:dyDescent="0.25">
      <c r="B152" s="13"/>
      <c r="F152" s="13"/>
      <c r="G152" s="10">
        <f t="shared" si="8"/>
        <v>2.1</v>
      </c>
      <c r="H152" s="10" t="s">
        <v>29</v>
      </c>
      <c r="I152" s="20">
        <v>0.63167704168829963</v>
      </c>
      <c r="J152" s="20"/>
      <c r="L152" s="11">
        <v>21</v>
      </c>
      <c r="M152" s="11">
        <v>0.75</v>
      </c>
      <c r="N152" s="43" t="s">
        <v>53</v>
      </c>
      <c r="R152" s="43" t="s">
        <v>180</v>
      </c>
    </row>
    <row r="153" spans="2:18" ht="15.75" customHeight="1" x14ac:dyDescent="0.25">
      <c r="B153" s="13"/>
      <c r="F153" s="13"/>
      <c r="G153" s="10">
        <f t="shared" si="8"/>
        <v>2.1</v>
      </c>
      <c r="H153" s="10" t="s">
        <v>29</v>
      </c>
      <c r="I153" s="20">
        <v>0.63167704168829963</v>
      </c>
      <c r="J153" s="20"/>
      <c r="L153" s="11">
        <v>21</v>
      </c>
      <c r="M153" s="11">
        <v>0.75</v>
      </c>
      <c r="N153" s="43" t="s">
        <v>53</v>
      </c>
      <c r="R153" s="43" t="s">
        <v>180</v>
      </c>
    </row>
    <row r="154" spans="2:18" ht="15.75" customHeight="1" x14ac:dyDescent="0.25">
      <c r="B154" s="13"/>
      <c r="F154" s="13"/>
      <c r="G154" s="10">
        <f t="shared" si="8"/>
        <v>2.1</v>
      </c>
      <c r="H154" s="10" t="s">
        <v>29</v>
      </c>
      <c r="I154" s="20">
        <v>0.63218249885471711</v>
      </c>
      <c r="J154" s="20"/>
      <c r="L154" s="11">
        <v>21</v>
      </c>
      <c r="M154" s="11">
        <v>0.75</v>
      </c>
      <c r="N154" s="43" t="s">
        <v>53</v>
      </c>
      <c r="R154" s="43" t="s">
        <v>180</v>
      </c>
    </row>
    <row r="155" spans="2:18" ht="15.75" customHeight="1" x14ac:dyDescent="0.25">
      <c r="B155" s="13"/>
      <c r="F155" s="13"/>
      <c r="G155" s="10">
        <f>IF(ISNUMBER(D$22),D$22-0.1,"")</f>
        <v>0.9</v>
      </c>
      <c r="H155" s="10" t="s">
        <v>29</v>
      </c>
      <c r="I155" s="20">
        <v>8.7368414622972859E-2</v>
      </c>
      <c r="J155" s="20"/>
      <c r="L155" s="11">
        <v>21</v>
      </c>
      <c r="M155" s="11">
        <v>0.75</v>
      </c>
      <c r="N155" s="43" t="s">
        <v>134</v>
      </c>
      <c r="R155" s="43" t="s">
        <v>181</v>
      </c>
    </row>
    <row r="156" spans="2:18" ht="15.75" customHeight="1" x14ac:dyDescent="0.25">
      <c r="B156" s="13"/>
      <c r="F156" s="13"/>
      <c r="G156" s="10">
        <f t="shared" ref="G156:G174" si="9">IF(ISNUMBER(D$22),D$22-0.1,"")</f>
        <v>0.9</v>
      </c>
      <c r="H156" s="10" t="s">
        <v>29</v>
      </c>
      <c r="I156" s="20">
        <v>0.23376829245945696</v>
      </c>
      <c r="J156" s="20"/>
      <c r="L156" s="11">
        <v>21</v>
      </c>
      <c r="M156" s="11">
        <v>0.75</v>
      </c>
      <c r="N156" s="43" t="s">
        <v>134</v>
      </c>
      <c r="R156" s="43" t="s">
        <v>181</v>
      </c>
    </row>
    <row r="157" spans="2:18" ht="15.75" customHeight="1" x14ac:dyDescent="0.25">
      <c r="B157" s="13"/>
      <c r="F157" s="13"/>
      <c r="G157" s="10">
        <f t="shared" si="9"/>
        <v>0.9</v>
      </c>
      <c r="H157" s="10" t="s">
        <v>29</v>
      </c>
      <c r="I157" s="20">
        <v>0.23376829245945696</v>
      </c>
      <c r="J157" s="20"/>
      <c r="L157" s="11">
        <v>21</v>
      </c>
      <c r="M157" s="11">
        <v>0.75</v>
      </c>
      <c r="N157" s="43" t="s">
        <v>134</v>
      </c>
      <c r="R157" s="43" t="s">
        <v>181</v>
      </c>
    </row>
    <row r="158" spans="2:18" ht="15.75" customHeight="1" x14ac:dyDescent="0.25">
      <c r="B158" s="13"/>
      <c r="F158" s="13"/>
      <c r="G158" s="10">
        <f t="shared" si="9"/>
        <v>0.9</v>
      </c>
      <c r="H158" s="10" t="s">
        <v>29</v>
      </c>
      <c r="I158" s="20">
        <v>0.2466655346180863</v>
      </c>
      <c r="J158" s="20"/>
      <c r="L158" s="11">
        <v>21</v>
      </c>
      <c r="M158" s="11">
        <v>0.75</v>
      </c>
      <c r="N158" s="43" t="s">
        <v>134</v>
      </c>
      <c r="R158" s="43" t="s">
        <v>181</v>
      </c>
    </row>
    <row r="159" spans="2:18" ht="15.75" customHeight="1" x14ac:dyDescent="0.25">
      <c r="B159" s="13"/>
      <c r="F159" s="13"/>
      <c r="G159" s="10">
        <f t="shared" si="9"/>
        <v>0.9</v>
      </c>
      <c r="H159" s="10" t="s">
        <v>29</v>
      </c>
      <c r="I159" s="20">
        <v>0.2466655346180863</v>
      </c>
      <c r="J159" s="20"/>
      <c r="L159" s="11">
        <v>21</v>
      </c>
      <c r="M159" s="11">
        <v>0.75</v>
      </c>
      <c r="N159" s="43" t="s">
        <v>134</v>
      </c>
      <c r="R159" s="43" t="s">
        <v>181</v>
      </c>
    </row>
    <row r="160" spans="2:18" ht="15.75" customHeight="1" x14ac:dyDescent="0.25">
      <c r="B160" s="13"/>
      <c r="F160" s="13"/>
      <c r="G160" s="10">
        <f t="shared" si="9"/>
        <v>0.9</v>
      </c>
      <c r="H160" s="10" t="s">
        <v>29</v>
      </c>
      <c r="I160" s="20">
        <v>0.26553526310967224</v>
      </c>
      <c r="J160" s="20"/>
      <c r="L160" s="11">
        <v>21</v>
      </c>
      <c r="M160" s="11">
        <v>0.75</v>
      </c>
      <c r="N160" s="43" t="s">
        <v>134</v>
      </c>
      <c r="R160" s="43" t="s">
        <v>181</v>
      </c>
    </row>
    <row r="161" spans="2:18" ht="15.75" customHeight="1" x14ac:dyDescent="0.25">
      <c r="B161" s="13"/>
      <c r="F161" s="13"/>
      <c r="G161" s="10">
        <f t="shared" si="9"/>
        <v>0.9</v>
      </c>
      <c r="H161" s="10" t="s">
        <v>29</v>
      </c>
      <c r="I161" s="20">
        <v>0.50874766514980285</v>
      </c>
      <c r="J161" s="20"/>
      <c r="L161" s="11">
        <v>21</v>
      </c>
      <c r="M161" s="11">
        <v>0.75</v>
      </c>
      <c r="N161" s="43" t="s">
        <v>134</v>
      </c>
      <c r="R161" s="43" t="s">
        <v>181</v>
      </c>
    </row>
    <row r="162" spans="2:18" ht="15.75" customHeight="1" x14ac:dyDescent="0.25">
      <c r="B162" s="13"/>
      <c r="F162" s="13"/>
      <c r="G162" s="10">
        <f t="shared" si="9"/>
        <v>0.9</v>
      </c>
      <c r="H162" s="10" t="s">
        <v>29</v>
      </c>
      <c r="I162" s="20">
        <v>0.50874766514980285</v>
      </c>
      <c r="J162" s="20"/>
      <c r="L162" s="11">
        <v>21</v>
      </c>
      <c r="M162" s="11">
        <v>0.75</v>
      </c>
      <c r="N162" s="43" t="s">
        <v>134</v>
      </c>
      <c r="R162" s="43" t="s">
        <v>181</v>
      </c>
    </row>
    <row r="163" spans="2:18" ht="15.75" customHeight="1" x14ac:dyDescent="0.25">
      <c r="B163" s="13"/>
      <c r="F163" s="13"/>
      <c r="G163" s="10">
        <f t="shared" si="9"/>
        <v>0.9</v>
      </c>
      <c r="H163" s="10" t="s">
        <v>29</v>
      </c>
      <c r="I163" s="20">
        <v>0.56338759429496377</v>
      </c>
      <c r="J163" s="20"/>
      <c r="L163" s="11">
        <v>21</v>
      </c>
      <c r="M163" s="11">
        <v>0.75</v>
      </c>
      <c r="N163" s="43" t="s">
        <v>134</v>
      </c>
      <c r="R163" s="43" t="s">
        <v>181</v>
      </c>
    </row>
    <row r="164" spans="2:18" ht="15.75" customHeight="1" x14ac:dyDescent="0.25">
      <c r="B164" s="13"/>
      <c r="F164" s="13"/>
      <c r="G164" s="10">
        <f t="shared" si="9"/>
        <v>0.9</v>
      </c>
      <c r="H164" s="10" t="s">
        <v>29</v>
      </c>
      <c r="I164" s="20">
        <v>0.66265475490944625</v>
      </c>
      <c r="J164" s="20"/>
      <c r="L164" s="11">
        <v>21</v>
      </c>
      <c r="M164" s="11">
        <v>0.75</v>
      </c>
      <c r="N164" s="43" t="s">
        <v>134</v>
      </c>
      <c r="R164" s="43" t="s">
        <v>181</v>
      </c>
    </row>
    <row r="165" spans="2:18" ht="15.75" customHeight="1" x14ac:dyDescent="0.25">
      <c r="B165" s="13"/>
      <c r="F165" s="13"/>
      <c r="G165" s="10">
        <f t="shared" si="9"/>
        <v>0.9</v>
      </c>
      <c r="H165" s="10" t="s">
        <v>29</v>
      </c>
      <c r="I165" s="20">
        <v>0.66265475490944625</v>
      </c>
      <c r="J165" s="20"/>
      <c r="L165" s="11">
        <v>21</v>
      </c>
      <c r="M165" s="11">
        <v>0.75</v>
      </c>
      <c r="N165" s="43" t="s">
        <v>134</v>
      </c>
      <c r="R165" s="43" t="s">
        <v>181</v>
      </c>
    </row>
    <row r="166" spans="2:18" ht="15.75" customHeight="1" x14ac:dyDescent="0.25">
      <c r="B166" s="13"/>
      <c r="F166" s="13"/>
      <c r="G166" s="10">
        <f t="shared" si="9"/>
        <v>0.9</v>
      </c>
      <c r="H166" s="10" t="s">
        <v>29</v>
      </c>
      <c r="I166" s="10">
        <v>0.69166661576520161</v>
      </c>
      <c r="J166" s="20"/>
      <c r="L166" s="11">
        <v>21</v>
      </c>
      <c r="M166" s="11">
        <v>0.75</v>
      </c>
      <c r="N166" s="43" t="s">
        <v>134</v>
      </c>
      <c r="R166" s="43" t="s">
        <v>181</v>
      </c>
    </row>
    <row r="167" spans="2:18" ht="15.75" customHeight="1" x14ac:dyDescent="0.25">
      <c r="B167" s="13"/>
      <c r="F167" s="13"/>
      <c r="G167" s="10">
        <f t="shared" si="9"/>
        <v>0.9</v>
      </c>
      <c r="H167" s="10" t="s">
        <v>29</v>
      </c>
      <c r="I167" s="10">
        <v>0.69270671593928457</v>
      </c>
      <c r="J167" s="20"/>
      <c r="L167" s="11">
        <v>21</v>
      </c>
      <c r="M167" s="11">
        <v>0.75</v>
      </c>
      <c r="N167" s="43" t="s">
        <v>134</v>
      </c>
      <c r="R167" s="43" t="s">
        <v>181</v>
      </c>
    </row>
    <row r="168" spans="2:18" ht="15.75" customHeight="1" x14ac:dyDescent="0.25">
      <c r="B168" s="13"/>
      <c r="F168" s="13"/>
      <c r="G168" s="10">
        <f t="shared" si="9"/>
        <v>0.9</v>
      </c>
      <c r="H168" s="10" t="s">
        <v>29</v>
      </c>
      <c r="I168" s="10">
        <v>0.694162856183001</v>
      </c>
      <c r="J168" s="20"/>
      <c r="L168" s="11">
        <v>21</v>
      </c>
      <c r="M168" s="11">
        <v>0.75</v>
      </c>
      <c r="N168" s="43" t="s">
        <v>134</v>
      </c>
      <c r="R168" s="43" t="s">
        <v>181</v>
      </c>
    </row>
    <row r="169" spans="2:18" ht="15.75" customHeight="1" x14ac:dyDescent="0.25">
      <c r="B169" s="13"/>
      <c r="F169" s="13"/>
      <c r="G169" s="10">
        <f t="shared" si="9"/>
        <v>0.9</v>
      </c>
      <c r="H169" s="10" t="s">
        <v>29</v>
      </c>
      <c r="I169" s="10">
        <v>0.694162856183001</v>
      </c>
      <c r="J169" s="20"/>
      <c r="L169" s="11">
        <v>21</v>
      </c>
      <c r="M169" s="11">
        <v>0.75</v>
      </c>
      <c r="N169" s="43" t="s">
        <v>134</v>
      </c>
      <c r="R169" s="43" t="s">
        <v>181</v>
      </c>
    </row>
    <row r="170" spans="2:18" ht="15.75" customHeight="1" x14ac:dyDescent="0.25">
      <c r="B170" s="13"/>
      <c r="F170" s="13"/>
      <c r="G170" s="10">
        <f t="shared" si="9"/>
        <v>0.9</v>
      </c>
      <c r="H170" s="10" t="s">
        <v>29</v>
      </c>
      <c r="I170" s="10">
        <v>0.80399743456616668</v>
      </c>
      <c r="J170" s="20"/>
      <c r="L170" s="11">
        <v>21</v>
      </c>
      <c r="M170" s="11">
        <v>0.75</v>
      </c>
      <c r="N170" s="43" t="s">
        <v>134</v>
      </c>
      <c r="R170" s="43" t="s">
        <v>181</v>
      </c>
    </row>
    <row r="171" spans="2:18" ht="15.75" customHeight="1" x14ac:dyDescent="0.25">
      <c r="B171" s="13"/>
      <c r="F171" s="13"/>
      <c r="G171" s="10">
        <f t="shared" si="9"/>
        <v>0.9</v>
      </c>
      <c r="H171" s="10" t="s">
        <v>29</v>
      </c>
      <c r="I171" s="10">
        <v>0.8043441346241943</v>
      </c>
      <c r="J171" s="20"/>
      <c r="L171" s="11">
        <v>21</v>
      </c>
      <c r="M171" s="11">
        <v>0.75</v>
      </c>
      <c r="N171" s="43" t="s">
        <v>134</v>
      </c>
      <c r="R171" s="43" t="s">
        <v>181</v>
      </c>
    </row>
    <row r="172" spans="2:18" ht="15.75" customHeight="1" x14ac:dyDescent="0.25">
      <c r="B172" s="13"/>
      <c r="F172" s="13"/>
      <c r="G172" s="10">
        <f t="shared" si="9"/>
        <v>0.9</v>
      </c>
      <c r="H172" s="10" t="s">
        <v>29</v>
      </c>
      <c r="I172" s="10">
        <v>0.80878189536694856</v>
      </c>
      <c r="J172" s="20"/>
      <c r="L172" s="11">
        <v>21</v>
      </c>
      <c r="M172" s="11">
        <v>0.75</v>
      </c>
      <c r="N172" s="43" t="s">
        <v>134</v>
      </c>
      <c r="R172" s="43" t="s">
        <v>181</v>
      </c>
    </row>
    <row r="173" spans="2:18" ht="15.75" customHeight="1" x14ac:dyDescent="0.25">
      <c r="B173" s="13"/>
      <c r="F173" s="13"/>
      <c r="G173" s="10">
        <f t="shared" si="9"/>
        <v>0.9</v>
      </c>
      <c r="H173" s="10" t="s">
        <v>29</v>
      </c>
      <c r="I173" s="10">
        <v>0.80878189536694856</v>
      </c>
      <c r="J173" s="20"/>
      <c r="L173" s="11">
        <v>21</v>
      </c>
      <c r="M173" s="11">
        <v>0.75</v>
      </c>
      <c r="N173" s="43" t="s">
        <v>134</v>
      </c>
      <c r="R173" s="43" t="s">
        <v>181</v>
      </c>
    </row>
    <row r="174" spans="2:18" ht="15.75" customHeight="1" x14ac:dyDescent="0.25">
      <c r="B174" s="13"/>
      <c r="F174" s="13"/>
      <c r="G174" s="10">
        <f t="shared" si="9"/>
        <v>0.9</v>
      </c>
      <c r="H174" s="10" t="s">
        <v>29</v>
      </c>
      <c r="I174" s="10">
        <v>0.80942906880860033</v>
      </c>
      <c r="J174" s="20"/>
      <c r="L174" s="11">
        <v>21</v>
      </c>
      <c r="M174" s="11">
        <v>0.75</v>
      </c>
      <c r="N174" s="43" t="s">
        <v>134</v>
      </c>
      <c r="R174" s="43" t="s">
        <v>181</v>
      </c>
    </row>
    <row r="175" spans="2:18" ht="15.75" customHeight="1" x14ac:dyDescent="0.25">
      <c r="B175" s="13"/>
      <c r="F175" s="13"/>
      <c r="G175" s="10">
        <f>IF(ISNUMBER(D$22),D$22,"")</f>
        <v>1</v>
      </c>
      <c r="H175" s="10" t="s">
        <v>29</v>
      </c>
      <c r="I175" s="10">
        <v>7.181683682008369E-2</v>
      </c>
      <c r="J175" s="20"/>
      <c r="L175" s="11">
        <v>21</v>
      </c>
      <c r="M175" s="11">
        <v>0.75</v>
      </c>
      <c r="N175" s="43" t="s">
        <v>134</v>
      </c>
      <c r="R175" s="43" t="s">
        <v>182</v>
      </c>
    </row>
    <row r="176" spans="2:18" ht="15.75" customHeight="1" x14ac:dyDescent="0.25">
      <c r="B176" s="13"/>
      <c r="F176" s="13"/>
      <c r="G176" s="10">
        <f t="shared" ref="G176:G194" si="10">IF(ISNUMBER(D$22),D$22,"")</f>
        <v>1</v>
      </c>
      <c r="H176" s="10" t="s">
        <v>29</v>
      </c>
      <c r="I176" s="10">
        <v>0.1921575364016736</v>
      </c>
      <c r="J176" s="20"/>
      <c r="L176" s="11">
        <v>21</v>
      </c>
      <c r="M176" s="11">
        <v>0.75</v>
      </c>
      <c r="N176" s="43" t="s">
        <v>134</v>
      </c>
      <c r="R176" s="43" t="s">
        <v>182</v>
      </c>
    </row>
    <row r="177" spans="2:18" ht="15.75" customHeight="1" x14ac:dyDescent="0.25">
      <c r="B177" s="13"/>
      <c r="F177" s="13"/>
      <c r="G177" s="10">
        <f t="shared" si="10"/>
        <v>1</v>
      </c>
      <c r="H177" s="10" t="s">
        <v>29</v>
      </c>
      <c r="I177" s="10">
        <v>0.1921575364016736</v>
      </c>
      <c r="J177" s="20"/>
      <c r="L177" s="11">
        <v>21</v>
      </c>
      <c r="M177" s="11">
        <v>0.75</v>
      </c>
      <c r="N177" s="43" t="s">
        <v>134</v>
      </c>
      <c r="R177" s="43" t="s">
        <v>182</v>
      </c>
    </row>
    <row r="178" spans="2:18" ht="15.75" customHeight="1" x14ac:dyDescent="0.25">
      <c r="B178" s="13"/>
      <c r="F178" s="13"/>
      <c r="G178" s="10">
        <f t="shared" si="10"/>
        <v>1</v>
      </c>
      <c r="H178" s="10" t="s">
        <v>29</v>
      </c>
      <c r="I178" s="10">
        <v>0.20275906945606692</v>
      </c>
      <c r="J178" s="20"/>
      <c r="L178" s="11">
        <v>21</v>
      </c>
      <c r="M178" s="11">
        <v>0.75</v>
      </c>
      <c r="N178" s="43" t="s">
        <v>134</v>
      </c>
      <c r="R178" s="43" t="s">
        <v>182</v>
      </c>
    </row>
    <row r="179" spans="2:18" ht="15.75" customHeight="1" x14ac:dyDescent="0.25">
      <c r="B179" s="13"/>
      <c r="F179" s="13"/>
      <c r="G179" s="10">
        <f t="shared" si="10"/>
        <v>1</v>
      </c>
      <c r="H179" s="10" t="s">
        <v>29</v>
      </c>
      <c r="I179" s="10">
        <v>0.20275906945606692</v>
      </c>
      <c r="J179" s="20"/>
      <c r="L179" s="11">
        <v>21</v>
      </c>
      <c r="M179" s="11">
        <v>0.75</v>
      </c>
      <c r="N179" s="43" t="s">
        <v>134</v>
      </c>
      <c r="R179" s="43" t="s">
        <v>182</v>
      </c>
    </row>
    <row r="180" spans="2:18" ht="15.75" customHeight="1" x14ac:dyDescent="0.25">
      <c r="B180" s="13"/>
      <c r="F180" s="13"/>
      <c r="G180" s="10">
        <f t="shared" si="10"/>
        <v>1</v>
      </c>
      <c r="H180" s="10" t="s">
        <v>29</v>
      </c>
      <c r="I180" s="10">
        <v>0.21826998627615057</v>
      </c>
      <c r="J180" s="20"/>
      <c r="L180" s="11">
        <v>21</v>
      </c>
      <c r="M180" s="11">
        <v>0.75</v>
      </c>
      <c r="N180" s="43" t="s">
        <v>134</v>
      </c>
      <c r="R180" s="43" t="s">
        <v>182</v>
      </c>
    </row>
    <row r="181" spans="2:18" ht="15.75" customHeight="1" x14ac:dyDescent="0.25">
      <c r="B181" s="13"/>
      <c r="F181" s="13"/>
      <c r="G181" s="10">
        <f t="shared" si="10"/>
        <v>1</v>
      </c>
      <c r="H181" s="10" t="s">
        <v>29</v>
      </c>
      <c r="I181" s="20">
        <v>0.41819058075313792</v>
      </c>
      <c r="J181" s="20"/>
      <c r="L181" s="11">
        <v>21</v>
      </c>
      <c r="M181" s="11">
        <v>0.75</v>
      </c>
      <c r="N181" s="43" t="s">
        <v>134</v>
      </c>
      <c r="R181" s="43" t="s">
        <v>182</v>
      </c>
    </row>
    <row r="182" spans="2:18" ht="15.75" customHeight="1" x14ac:dyDescent="0.25">
      <c r="B182" s="13"/>
      <c r="F182" s="13"/>
      <c r="G182" s="10">
        <f t="shared" si="10"/>
        <v>1</v>
      </c>
      <c r="H182" s="10" t="s">
        <v>29</v>
      </c>
      <c r="I182" s="20">
        <v>0.41819058075313792</v>
      </c>
      <c r="J182" s="20"/>
      <c r="L182" s="11">
        <v>21</v>
      </c>
      <c r="M182" s="11">
        <v>0.75</v>
      </c>
      <c r="N182" s="43" t="s">
        <v>134</v>
      </c>
      <c r="R182" s="43" t="s">
        <v>182</v>
      </c>
    </row>
    <row r="183" spans="2:18" ht="15.75" customHeight="1" x14ac:dyDescent="0.25">
      <c r="B183" s="13"/>
      <c r="F183" s="13"/>
      <c r="G183" s="10">
        <f t="shared" si="10"/>
        <v>1</v>
      </c>
      <c r="H183" s="10" t="s">
        <v>29</v>
      </c>
      <c r="I183" s="20">
        <v>0.46310460251046021</v>
      </c>
      <c r="J183" s="20"/>
      <c r="L183" s="11">
        <v>21</v>
      </c>
      <c r="M183" s="11">
        <v>0.75</v>
      </c>
      <c r="N183" s="43" t="s">
        <v>134</v>
      </c>
      <c r="R183" s="43" t="s">
        <v>182</v>
      </c>
    </row>
    <row r="184" spans="2:18" ht="15.75" customHeight="1" x14ac:dyDescent="0.25">
      <c r="B184" s="13"/>
      <c r="F184" s="13"/>
      <c r="G184" s="10">
        <f t="shared" si="10"/>
        <v>1</v>
      </c>
      <c r="H184" s="10" t="s">
        <v>29</v>
      </c>
      <c r="I184" s="20">
        <v>0.54470220853556484</v>
      </c>
      <c r="J184" s="20"/>
      <c r="L184" s="11">
        <v>21</v>
      </c>
      <c r="M184" s="11">
        <v>0.75</v>
      </c>
      <c r="N184" s="43" t="s">
        <v>134</v>
      </c>
      <c r="R184" s="43" t="s">
        <v>182</v>
      </c>
    </row>
    <row r="185" spans="2:18" ht="15.75" customHeight="1" x14ac:dyDescent="0.25">
      <c r="B185" s="13"/>
      <c r="F185" s="13"/>
      <c r="G185" s="10">
        <f t="shared" si="10"/>
        <v>1</v>
      </c>
      <c r="H185" s="10" t="s">
        <v>29</v>
      </c>
      <c r="I185" s="20">
        <v>0.54470220853556484</v>
      </c>
      <c r="J185" s="20"/>
      <c r="L185" s="11">
        <v>21</v>
      </c>
      <c r="M185" s="11">
        <v>0.75</v>
      </c>
      <c r="N185" s="43" t="s">
        <v>134</v>
      </c>
      <c r="R185" s="43" t="s">
        <v>182</v>
      </c>
    </row>
    <row r="186" spans="2:18" ht="15.75" customHeight="1" x14ac:dyDescent="0.25">
      <c r="B186" s="13"/>
      <c r="F186" s="13"/>
      <c r="G186" s="10">
        <f t="shared" si="10"/>
        <v>1</v>
      </c>
      <c r="H186" s="10" t="s">
        <v>29</v>
      </c>
      <c r="I186" s="20">
        <v>0.56854995815899567</v>
      </c>
      <c r="J186" s="20"/>
      <c r="L186" s="11">
        <v>21</v>
      </c>
      <c r="M186" s="11">
        <v>0.75</v>
      </c>
      <c r="N186" s="43" t="s">
        <v>134</v>
      </c>
      <c r="R186" s="43" t="s">
        <v>182</v>
      </c>
    </row>
    <row r="187" spans="2:18" ht="15.75" customHeight="1" x14ac:dyDescent="0.25">
      <c r="B187" s="13"/>
      <c r="F187" s="13"/>
      <c r="G187" s="10">
        <f t="shared" si="10"/>
        <v>1</v>
      </c>
      <c r="H187" s="10" t="s">
        <v>29</v>
      </c>
      <c r="I187" s="20">
        <v>0.5694049205020919</v>
      </c>
      <c r="J187" s="20"/>
      <c r="L187" s="11">
        <v>21</v>
      </c>
      <c r="M187" s="11">
        <v>0.75</v>
      </c>
      <c r="N187" s="43" t="s">
        <v>134</v>
      </c>
      <c r="R187" s="43" t="s">
        <v>182</v>
      </c>
    </row>
    <row r="188" spans="2:18" ht="15.75" customHeight="1" x14ac:dyDescent="0.25">
      <c r="B188" s="13"/>
      <c r="F188" s="13"/>
      <c r="G188" s="10">
        <f t="shared" si="10"/>
        <v>1</v>
      </c>
      <c r="H188" s="10" t="s">
        <v>29</v>
      </c>
      <c r="I188" s="20">
        <v>0.57060186778242683</v>
      </c>
      <c r="J188" s="20"/>
      <c r="L188" s="11">
        <v>21</v>
      </c>
      <c r="M188" s="11">
        <v>0.75</v>
      </c>
      <c r="N188" s="43" t="s">
        <v>134</v>
      </c>
      <c r="R188" s="43" t="s">
        <v>182</v>
      </c>
    </row>
    <row r="189" spans="2:18" ht="15.75" customHeight="1" x14ac:dyDescent="0.25">
      <c r="B189" s="13"/>
      <c r="F189" s="13"/>
      <c r="G189" s="10">
        <f t="shared" si="10"/>
        <v>1</v>
      </c>
      <c r="H189" s="10" t="s">
        <v>29</v>
      </c>
      <c r="I189" s="20">
        <v>0.57060186778242683</v>
      </c>
      <c r="J189" s="20"/>
      <c r="L189" s="11">
        <v>21</v>
      </c>
      <c r="M189" s="11">
        <v>0.75</v>
      </c>
      <c r="N189" s="43" t="s">
        <v>134</v>
      </c>
      <c r="R189" s="43" t="s">
        <v>182</v>
      </c>
    </row>
    <row r="190" spans="2:18" ht="15.75" customHeight="1" x14ac:dyDescent="0.25">
      <c r="B190" s="13"/>
      <c r="F190" s="13"/>
      <c r="G190" s="10">
        <f t="shared" si="10"/>
        <v>1</v>
      </c>
      <c r="H190" s="10" t="s">
        <v>29</v>
      </c>
      <c r="I190" s="20">
        <v>0.66088589121338892</v>
      </c>
      <c r="J190" s="20"/>
      <c r="L190" s="11">
        <v>21</v>
      </c>
      <c r="M190" s="11">
        <v>0.75</v>
      </c>
      <c r="N190" s="43" t="s">
        <v>134</v>
      </c>
      <c r="R190" s="43" t="s">
        <v>182</v>
      </c>
    </row>
    <row r="191" spans="2:18" ht="15.75" customHeight="1" x14ac:dyDescent="0.25">
      <c r="B191" s="13"/>
      <c r="F191" s="13"/>
      <c r="G191" s="10">
        <f t="shared" si="10"/>
        <v>1</v>
      </c>
      <c r="H191" s="10" t="s">
        <v>29</v>
      </c>
      <c r="I191" s="20">
        <v>0.6611708786610877</v>
      </c>
      <c r="J191" s="20"/>
      <c r="L191" s="11">
        <v>21</v>
      </c>
      <c r="M191" s="11">
        <v>0.75</v>
      </c>
      <c r="N191" s="43" t="s">
        <v>134</v>
      </c>
      <c r="R191" s="43" t="s">
        <v>182</v>
      </c>
    </row>
    <row r="192" spans="2:18" ht="15.75" customHeight="1" x14ac:dyDescent="0.25">
      <c r="B192" s="13"/>
      <c r="F192" s="13"/>
      <c r="G192" s="10">
        <f t="shared" si="10"/>
        <v>1</v>
      </c>
      <c r="H192" s="10" t="s">
        <v>29</v>
      </c>
      <c r="I192" s="20">
        <v>0.66481871799163172</v>
      </c>
      <c r="J192" s="20"/>
      <c r="L192" s="11">
        <v>21</v>
      </c>
      <c r="M192" s="11">
        <v>0.75</v>
      </c>
      <c r="N192" s="43" t="s">
        <v>134</v>
      </c>
      <c r="R192" s="43" t="s">
        <v>182</v>
      </c>
    </row>
    <row r="193" spans="2:18" ht="15.75" customHeight="1" x14ac:dyDescent="0.25">
      <c r="B193" s="13"/>
      <c r="F193" s="13"/>
      <c r="G193" s="10">
        <f t="shared" si="10"/>
        <v>1</v>
      </c>
      <c r="H193" s="10" t="s">
        <v>29</v>
      </c>
      <c r="I193" s="20">
        <v>0.66481871799163172</v>
      </c>
      <c r="J193" s="20"/>
      <c r="L193" s="11">
        <v>21</v>
      </c>
      <c r="M193" s="11">
        <v>0.75</v>
      </c>
      <c r="N193" s="43" t="s">
        <v>134</v>
      </c>
      <c r="R193" s="43" t="s">
        <v>182</v>
      </c>
    </row>
    <row r="194" spans="2:18" ht="15.75" customHeight="1" x14ac:dyDescent="0.25">
      <c r="B194" s="13"/>
      <c r="F194" s="13"/>
      <c r="G194" s="10">
        <f t="shared" si="10"/>
        <v>1</v>
      </c>
      <c r="H194" s="10" t="s">
        <v>29</v>
      </c>
      <c r="I194" s="20">
        <v>0.66535069456066942</v>
      </c>
      <c r="J194" s="20"/>
      <c r="L194" s="11">
        <v>21</v>
      </c>
      <c r="M194" s="11">
        <v>0.75</v>
      </c>
      <c r="N194" s="43" t="s">
        <v>134</v>
      </c>
      <c r="R194" s="43" t="s">
        <v>182</v>
      </c>
    </row>
    <row r="195" spans="2:18" ht="15.75" customHeight="1" x14ac:dyDescent="0.25">
      <c r="B195" s="13"/>
      <c r="F195" s="13"/>
      <c r="G195" s="10">
        <f>IF(ISNUMBER(D$22),D$22+0.1,"")</f>
        <v>1.1000000000000001</v>
      </c>
      <c r="H195" s="10" t="s">
        <v>29</v>
      </c>
      <c r="I195" s="20">
        <v>3.2238944995876984E-2</v>
      </c>
      <c r="J195" s="20"/>
      <c r="L195" s="11">
        <v>21</v>
      </c>
      <c r="M195" s="11">
        <v>0.75</v>
      </c>
      <c r="N195" s="43" t="s">
        <v>134</v>
      </c>
      <c r="R195" s="43" t="s">
        <v>183</v>
      </c>
    </row>
    <row r="196" spans="2:18" ht="15.75" customHeight="1" x14ac:dyDescent="0.25">
      <c r="B196" s="13"/>
      <c r="F196" s="13"/>
      <c r="G196" s="10">
        <f t="shared" ref="G196:G214" si="11">IF(ISNUMBER(D$22),D$22+0.1,"")</f>
        <v>1.1000000000000001</v>
      </c>
      <c r="H196" s="10" t="s">
        <v>29</v>
      </c>
      <c r="I196" s="10">
        <v>8.6260499917539618E-2</v>
      </c>
      <c r="J196" s="20"/>
      <c r="L196" s="11">
        <v>21</v>
      </c>
      <c r="M196" s="11">
        <v>0.75</v>
      </c>
      <c r="N196" s="43" t="s">
        <v>134</v>
      </c>
      <c r="R196" s="43" t="s">
        <v>183</v>
      </c>
    </row>
    <row r="197" spans="2:18" ht="15.75" customHeight="1" x14ac:dyDescent="0.25">
      <c r="B197" s="13"/>
      <c r="F197" s="13"/>
      <c r="G197" s="10">
        <f t="shared" si="11"/>
        <v>1.1000000000000001</v>
      </c>
      <c r="H197" s="10" t="s">
        <v>29</v>
      </c>
      <c r="I197" s="10">
        <v>8.6260499917539618E-2</v>
      </c>
      <c r="J197" s="20"/>
      <c r="L197" s="11">
        <v>21</v>
      </c>
      <c r="M197" s="11">
        <v>0.75</v>
      </c>
      <c r="N197" s="43" t="s">
        <v>134</v>
      </c>
      <c r="R197" s="43" t="s">
        <v>183</v>
      </c>
    </row>
    <row r="198" spans="2:18" ht="15.75" customHeight="1" x14ac:dyDescent="0.25">
      <c r="B198" s="13"/>
      <c r="F198" s="13"/>
      <c r="G198" s="10">
        <f t="shared" si="11"/>
        <v>1.1000000000000001</v>
      </c>
      <c r="H198" s="10" t="s">
        <v>29</v>
      </c>
      <c r="I198" s="10">
        <v>9.1019582274073849E-2</v>
      </c>
      <c r="J198" s="20"/>
      <c r="L198" s="11">
        <v>21</v>
      </c>
      <c r="M198" s="11">
        <v>0.75</v>
      </c>
      <c r="N198" s="43" t="s">
        <v>134</v>
      </c>
      <c r="R198" s="43" t="s">
        <v>183</v>
      </c>
    </row>
    <row r="199" spans="2:18" ht="15.75" customHeight="1" x14ac:dyDescent="0.25">
      <c r="B199" s="13"/>
      <c r="F199" s="13"/>
      <c r="G199" s="10">
        <f t="shared" si="11"/>
        <v>1.1000000000000001</v>
      </c>
      <c r="H199" s="10" t="s">
        <v>29</v>
      </c>
      <c r="I199" s="10">
        <v>9.1019582274073849E-2</v>
      </c>
      <c r="J199" s="20"/>
      <c r="L199" s="11">
        <v>21</v>
      </c>
      <c r="M199" s="11">
        <v>0.75</v>
      </c>
      <c r="N199" s="43" t="s">
        <v>134</v>
      </c>
      <c r="R199" s="43" t="s">
        <v>183</v>
      </c>
    </row>
    <row r="200" spans="2:18" ht="15.75" customHeight="1" x14ac:dyDescent="0.25">
      <c r="B200" s="13"/>
      <c r="F200" s="13"/>
      <c r="G200" s="10">
        <f t="shared" si="11"/>
        <v>1.1000000000000001</v>
      </c>
      <c r="H200" s="10" t="s">
        <v>29</v>
      </c>
      <c r="I200" s="10">
        <v>9.7982512087469054E-2</v>
      </c>
      <c r="J200" s="20"/>
      <c r="L200" s="11">
        <v>21</v>
      </c>
      <c r="M200" s="11">
        <v>0.75</v>
      </c>
      <c r="N200" s="43" t="s">
        <v>134</v>
      </c>
      <c r="R200" s="43" t="s">
        <v>183</v>
      </c>
    </row>
    <row r="201" spans="2:18" ht="15.75" customHeight="1" x14ac:dyDescent="0.25">
      <c r="B201" s="13"/>
      <c r="F201" s="13"/>
      <c r="G201" s="10">
        <f t="shared" si="11"/>
        <v>1.1000000000000001</v>
      </c>
      <c r="H201" s="10" t="s">
        <v>29</v>
      </c>
      <c r="I201" s="10">
        <v>0.18772788844027724</v>
      </c>
      <c r="J201" s="20"/>
      <c r="L201" s="11">
        <v>21</v>
      </c>
      <c r="M201" s="11">
        <v>0.75</v>
      </c>
      <c r="N201" s="43" t="s">
        <v>134</v>
      </c>
      <c r="R201" s="43" t="s">
        <v>183</v>
      </c>
    </row>
    <row r="202" spans="2:18" ht="15.75" customHeight="1" x14ac:dyDescent="0.25">
      <c r="B202" s="13"/>
      <c r="F202" s="13"/>
      <c r="G202" s="10">
        <f t="shared" si="11"/>
        <v>1.1000000000000001</v>
      </c>
      <c r="H202" s="10" t="s">
        <v>29</v>
      </c>
      <c r="I202" s="10">
        <v>0.18772788844027724</v>
      </c>
      <c r="J202" s="20"/>
      <c r="L202" s="11">
        <v>21</v>
      </c>
      <c r="M202" s="11">
        <v>0.75</v>
      </c>
      <c r="N202" s="43" t="s">
        <v>134</v>
      </c>
      <c r="R202" s="43" t="s">
        <v>183</v>
      </c>
    </row>
    <row r="203" spans="2:18" ht="15.75" customHeight="1" x14ac:dyDescent="0.25">
      <c r="B203" s="13"/>
      <c r="F203" s="13"/>
      <c r="G203" s="10">
        <f t="shared" si="11"/>
        <v>1.1000000000000001</v>
      </c>
      <c r="H203" s="10" t="s">
        <v>29</v>
      </c>
      <c r="I203" s="10">
        <v>0.20789002229484163</v>
      </c>
      <c r="J203" s="20"/>
      <c r="L203" s="11">
        <v>21</v>
      </c>
      <c r="M203" s="11">
        <v>0.75</v>
      </c>
      <c r="N203" s="43" t="s">
        <v>134</v>
      </c>
      <c r="R203" s="43" t="s">
        <v>183</v>
      </c>
    </row>
    <row r="204" spans="2:18" ht="15.75" customHeight="1" x14ac:dyDescent="0.25">
      <c r="B204" s="13"/>
      <c r="F204" s="13"/>
      <c r="G204" s="10">
        <f t="shared" si="11"/>
        <v>1.1000000000000001</v>
      </c>
      <c r="H204" s="10" t="s">
        <v>29</v>
      </c>
      <c r="I204" s="10">
        <v>0.24451960456158567</v>
      </c>
      <c r="J204" s="20"/>
      <c r="L204" s="11">
        <v>21</v>
      </c>
      <c r="M204" s="11">
        <v>0.75</v>
      </c>
      <c r="N204" s="43" t="s">
        <v>134</v>
      </c>
      <c r="R204" s="43" t="s">
        <v>183</v>
      </c>
    </row>
    <row r="205" spans="2:18" ht="15.75" customHeight="1" x14ac:dyDescent="0.25">
      <c r="B205" s="13"/>
      <c r="F205" s="13"/>
      <c r="G205" s="10">
        <f t="shared" si="11"/>
        <v>1.1000000000000001</v>
      </c>
      <c r="H205" s="10" t="s">
        <v>29</v>
      </c>
      <c r="I205" s="10">
        <v>0.24451960456158567</v>
      </c>
      <c r="J205" s="20"/>
      <c r="L205" s="11">
        <v>21</v>
      </c>
      <c r="M205" s="11">
        <v>0.75</v>
      </c>
      <c r="N205" s="43" t="s">
        <v>134</v>
      </c>
      <c r="R205" s="43" t="s">
        <v>183</v>
      </c>
    </row>
    <row r="206" spans="2:18" ht="15.75" customHeight="1" x14ac:dyDescent="0.25">
      <c r="B206" s="13"/>
      <c r="F206" s="13"/>
      <c r="G206" s="10">
        <f t="shared" si="11"/>
        <v>1.1000000000000001</v>
      </c>
      <c r="H206" s="10" t="s">
        <v>29</v>
      </c>
      <c r="I206" s="10">
        <v>0.25522498121735937</v>
      </c>
      <c r="J206" s="20"/>
      <c r="L206" s="11">
        <v>21</v>
      </c>
      <c r="M206" s="11">
        <v>0.75</v>
      </c>
      <c r="N206" s="43" t="s">
        <v>134</v>
      </c>
      <c r="R206" s="43" t="s">
        <v>183</v>
      </c>
    </row>
    <row r="207" spans="2:18" ht="15.75" customHeight="1" x14ac:dyDescent="0.25">
      <c r="B207" s="13"/>
      <c r="F207" s="13"/>
      <c r="G207" s="10">
        <f t="shared" si="11"/>
        <v>1.1000000000000001</v>
      </c>
      <c r="H207" s="10" t="s">
        <v>29</v>
      </c>
      <c r="I207" s="10">
        <v>0.255608778181596</v>
      </c>
      <c r="J207" s="20"/>
      <c r="L207" s="11">
        <v>21</v>
      </c>
      <c r="M207" s="11">
        <v>0.75</v>
      </c>
      <c r="N207" s="43" t="s">
        <v>134</v>
      </c>
      <c r="R207" s="43" t="s">
        <v>183</v>
      </c>
    </row>
    <row r="208" spans="2:18" ht="15.75" customHeight="1" x14ac:dyDescent="0.25">
      <c r="B208" s="13"/>
      <c r="F208" s="13"/>
      <c r="G208" s="10">
        <f t="shared" si="11"/>
        <v>1.1000000000000001</v>
      </c>
      <c r="H208" s="10" t="s">
        <v>29</v>
      </c>
      <c r="I208" s="10">
        <v>0.25614609393152737</v>
      </c>
      <c r="J208" s="20"/>
      <c r="L208" s="11">
        <v>21</v>
      </c>
      <c r="M208" s="11">
        <v>0.75</v>
      </c>
      <c r="N208" s="43" t="s">
        <v>134</v>
      </c>
      <c r="R208" s="43" t="s">
        <v>183</v>
      </c>
    </row>
    <row r="209" spans="1:18" ht="15.75" customHeight="1" x14ac:dyDescent="0.25">
      <c r="B209" s="13"/>
      <c r="F209" s="13"/>
      <c r="G209" s="10">
        <f t="shared" si="11"/>
        <v>1.1000000000000001</v>
      </c>
      <c r="H209" s="10" t="s">
        <v>29</v>
      </c>
      <c r="I209" s="10">
        <v>0.25614609393152737</v>
      </c>
      <c r="J209" s="20"/>
      <c r="L209" s="11">
        <v>21</v>
      </c>
      <c r="M209" s="11">
        <v>0.75</v>
      </c>
      <c r="N209" s="43" t="s">
        <v>134</v>
      </c>
      <c r="R209" s="43" t="s">
        <v>183</v>
      </c>
    </row>
    <row r="210" spans="1:18" ht="15.75" customHeight="1" x14ac:dyDescent="0.25">
      <c r="B210" s="13"/>
      <c r="F210" s="13"/>
      <c r="G210" s="10">
        <f t="shared" si="11"/>
        <v>1.1000000000000001</v>
      </c>
      <c r="H210" s="10" t="s">
        <v>29</v>
      </c>
      <c r="I210" s="10">
        <v>0.29667505335491551</v>
      </c>
      <c r="J210" s="20"/>
      <c r="L210" s="11">
        <v>21</v>
      </c>
      <c r="M210" s="11">
        <v>0.75</v>
      </c>
      <c r="N210" s="43" t="s">
        <v>134</v>
      </c>
      <c r="R210" s="43" t="s">
        <v>183</v>
      </c>
    </row>
    <row r="211" spans="1:18" ht="15.75" customHeight="1" x14ac:dyDescent="0.25">
      <c r="B211" s="13"/>
      <c r="F211" s="13"/>
      <c r="G211" s="10">
        <f t="shared" si="11"/>
        <v>1.1000000000000001</v>
      </c>
      <c r="H211" s="10" t="s">
        <v>29</v>
      </c>
      <c r="I211" s="20">
        <v>0.29680298567632768</v>
      </c>
      <c r="J211" s="20"/>
      <c r="L211" s="11">
        <v>21</v>
      </c>
      <c r="M211" s="11">
        <v>0.75</v>
      </c>
      <c r="N211" s="43" t="s">
        <v>134</v>
      </c>
      <c r="R211" s="43" t="s">
        <v>183</v>
      </c>
    </row>
    <row r="212" spans="1:18" ht="15.75" customHeight="1" x14ac:dyDescent="0.25">
      <c r="B212" s="13"/>
      <c r="F212" s="13"/>
      <c r="G212" s="10">
        <f t="shared" si="11"/>
        <v>1.1000000000000001</v>
      </c>
      <c r="H212" s="10" t="s">
        <v>29</v>
      </c>
      <c r="I212" s="20">
        <v>0.298440519390404</v>
      </c>
      <c r="J212" s="20"/>
      <c r="L212" s="11">
        <v>21</v>
      </c>
      <c r="M212" s="11">
        <v>0.75</v>
      </c>
      <c r="N212" s="43" t="s">
        <v>134</v>
      </c>
      <c r="R212" s="43" t="s">
        <v>183</v>
      </c>
    </row>
    <row r="213" spans="1:18" ht="15.75" customHeight="1" x14ac:dyDescent="0.25">
      <c r="B213" s="13"/>
      <c r="F213" s="13"/>
      <c r="G213" s="10">
        <f t="shared" si="11"/>
        <v>1.1000000000000001</v>
      </c>
      <c r="H213" s="10" t="s">
        <v>29</v>
      </c>
      <c r="I213" s="20">
        <v>0.298440519390404</v>
      </c>
      <c r="J213" s="20"/>
      <c r="L213" s="11">
        <v>21</v>
      </c>
      <c r="M213" s="11">
        <v>0.75</v>
      </c>
      <c r="N213" s="43" t="s">
        <v>134</v>
      </c>
      <c r="R213" s="43" t="s">
        <v>183</v>
      </c>
    </row>
    <row r="214" spans="1:18" ht="15.75" customHeight="1" x14ac:dyDescent="0.25">
      <c r="B214" s="13"/>
      <c r="F214" s="13"/>
      <c r="G214" s="10">
        <f t="shared" si="11"/>
        <v>1.1000000000000001</v>
      </c>
      <c r="H214" s="10" t="s">
        <v>29</v>
      </c>
      <c r="I214" s="20">
        <v>0.29867932639037353</v>
      </c>
      <c r="J214" s="20"/>
      <c r="L214" s="11">
        <v>21</v>
      </c>
      <c r="M214" s="11">
        <v>0.75</v>
      </c>
      <c r="N214" s="43" t="s">
        <v>134</v>
      </c>
      <c r="R214" s="43" t="s">
        <v>183</v>
      </c>
    </row>
    <row r="215" spans="1:18" ht="15.75" customHeight="1" x14ac:dyDescent="0.25">
      <c r="B215" s="13"/>
      <c r="F215" s="13"/>
      <c r="I215" s="20"/>
      <c r="J215" s="20"/>
    </row>
    <row r="216" spans="1:18" ht="15.75" customHeight="1" x14ac:dyDescent="0.25">
      <c r="B216" s="13"/>
      <c r="F216" s="13"/>
      <c r="I216" s="20"/>
      <c r="J216" s="20"/>
    </row>
    <row r="217" spans="1:18" ht="15.75" customHeight="1" x14ac:dyDescent="0.25">
      <c r="B217" s="13"/>
      <c r="F217" s="13"/>
      <c r="I217" s="20"/>
      <c r="J217" s="20"/>
    </row>
    <row r="218" spans="1:18" ht="15.75" customHeight="1" x14ac:dyDescent="0.25">
      <c r="B218" s="13"/>
      <c r="F218" s="13"/>
      <c r="I218" s="20"/>
      <c r="J218" s="20"/>
    </row>
    <row r="219" spans="1:18" ht="15.75" customHeight="1" x14ac:dyDescent="0.25">
      <c r="B219" s="13"/>
      <c r="F219" s="13"/>
      <c r="I219" s="20"/>
      <c r="J219" s="20"/>
    </row>
    <row r="220" spans="1:18" ht="15.75" customHeight="1" x14ac:dyDescent="0.25">
      <c r="B220" s="13"/>
      <c r="F220" s="13"/>
      <c r="I220" s="20"/>
      <c r="J220" s="20"/>
    </row>
    <row r="221" spans="1:18" ht="15.75" customHeight="1" x14ac:dyDescent="0.25">
      <c r="B221" s="13"/>
      <c r="F221" s="13"/>
      <c r="I221" s="20"/>
      <c r="J221" s="20"/>
    </row>
    <row r="222" spans="1:18" ht="15.75" customHeight="1" x14ac:dyDescent="0.25">
      <c r="B222" s="13"/>
      <c r="F222" s="13"/>
      <c r="I222" s="20"/>
      <c r="J222" s="20"/>
    </row>
    <row r="223" spans="1:18" ht="15.75" customHeight="1" x14ac:dyDescent="0.25">
      <c r="B223" s="13"/>
      <c r="F223" s="13"/>
      <c r="I223" s="20"/>
      <c r="J223" s="20"/>
    </row>
    <row r="224" spans="1:18" ht="15.75" customHeight="1" x14ac:dyDescent="0.25">
      <c r="A224" s="11" t="s">
        <v>116</v>
      </c>
      <c r="B224" s="13"/>
      <c r="F224" s="13"/>
      <c r="I224" s="20"/>
      <c r="J224" s="20"/>
    </row>
    <row r="225" spans="2:10" ht="15.75" customHeight="1" x14ac:dyDescent="0.25">
      <c r="B225" s="13"/>
      <c r="F225" s="13"/>
      <c r="I225" s="20"/>
      <c r="J225" s="20"/>
    </row>
    <row r="226" spans="2:10" ht="15.75" customHeight="1" x14ac:dyDescent="0.25">
      <c r="B226" s="13"/>
      <c r="F226" s="13"/>
      <c r="I226" s="10"/>
      <c r="J226" s="20"/>
    </row>
    <row r="227" spans="2:10" ht="15.75" customHeight="1" x14ac:dyDescent="0.25">
      <c r="B227" s="13"/>
      <c r="F227" s="13"/>
      <c r="I227" s="10"/>
      <c r="J227" s="20"/>
    </row>
    <row r="228" spans="2:10" ht="15.75" customHeight="1" x14ac:dyDescent="0.25">
      <c r="B228" s="13"/>
      <c r="F228" s="13"/>
      <c r="I228" s="10"/>
      <c r="J228" s="20"/>
    </row>
    <row r="229" spans="2:10" ht="15.75" customHeight="1" x14ac:dyDescent="0.25">
      <c r="B229" s="13"/>
      <c r="F229" s="13"/>
      <c r="I229" s="10"/>
      <c r="J229" s="20"/>
    </row>
    <row r="230" spans="2:10" ht="15.75" customHeight="1" x14ac:dyDescent="0.25">
      <c r="B230" s="13"/>
      <c r="F230" s="13"/>
      <c r="I230" s="10"/>
      <c r="J230" s="20"/>
    </row>
    <row r="231" spans="2:10" ht="15.75" customHeight="1" x14ac:dyDescent="0.25">
      <c r="B231" s="13"/>
      <c r="F231" s="13"/>
      <c r="I231" s="10"/>
      <c r="J231" s="20"/>
    </row>
    <row r="232" spans="2:10" ht="15.75" customHeight="1" x14ac:dyDescent="0.25">
      <c r="B232" s="13"/>
      <c r="F232" s="13"/>
      <c r="I232" s="10"/>
      <c r="J232" s="20"/>
    </row>
    <row r="233" spans="2:10" ht="15.75" customHeight="1" x14ac:dyDescent="0.25">
      <c r="B233" s="13"/>
      <c r="F233" s="13"/>
      <c r="I233" s="10"/>
      <c r="J233" s="20"/>
    </row>
    <row r="234" spans="2:10" ht="15.75" customHeight="1" x14ac:dyDescent="0.25">
      <c r="B234" s="13"/>
      <c r="F234" s="13"/>
      <c r="I234" s="10"/>
      <c r="J234" s="20"/>
    </row>
    <row r="235" spans="2:10" ht="15.75" customHeight="1" x14ac:dyDescent="0.25">
      <c r="B235" s="13"/>
      <c r="F235" s="13"/>
      <c r="I235" s="10"/>
      <c r="J235" s="20"/>
    </row>
    <row r="236" spans="2:10" ht="15.75" customHeight="1" x14ac:dyDescent="0.25">
      <c r="B236" s="13"/>
      <c r="F236" s="13"/>
      <c r="I236" s="10"/>
      <c r="J236" s="20"/>
    </row>
    <row r="237" spans="2:10" ht="15.75" customHeight="1" x14ac:dyDescent="0.25">
      <c r="B237" s="13"/>
      <c r="F237" s="13"/>
      <c r="I237" s="10"/>
      <c r="J237" s="20"/>
    </row>
    <row r="238" spans="2:10" ht="15.75" customHeight="1" x14ac:dyDescent="0.25">
      <c r="B238" s="13"/>
      <c r="F238" s="13"/>
      <c r="I238" s="10"/>
      <c r="J238" s="20"/>
    </row>
    <row r="239" spans="2:10" ht="15.75" customHeight="1" x14ac:dyDescent="0.25">
      <c r="B239" s="13"/>
      <c r="F239" s="13"/>
      <c r="I239" s="10"/>
      <c r="J239" s="20"/>
    </row>
    <row r="240" spans="2:10" ht="15.75" customHeight="1" x14ac:dyDescent="0.25">
      <c r="B240" s="13"/>
      <c r="F240" s="13"/>
      <c r="I240" s="10"/>
      <c r="J240" s="20"/>
    </row>
    <row r="241" spans="2:10" ht="15.75" customHeight="1" x14ac:dyDescent="0.25">
      <c r="B241" s="13"/>
      <c r="F241" s="13"/>
      <c r="I241" s="10"/>
      <c r="J241" s="20"/>
    </row>
    <row r="242" spans="2:10" ht="15.75" customHeight="1" x14ac:dyDescent="0.25">
      <c r="B242" s="13"/>
      <c r="F242" s="13"/>
      <c r="I242" s="10"/>
      <c r="J242" s="20"/>
    </row>
    <row r="243" spans="2:10" ht="15.75" customHeight="1" x14ac:dyDescent="0.25">
      <c r="B243" s="13"/>
      <c r="F243" s="13"/>
      <c r="I243" s="10"/>
      <c r="J243" s="20"/>
    </row>
    <row r="244" spans="2:10" ht="15.75" customHeight="1" x14ac:dyDescent="0.25">
      <c r="B244" s="13"/>
      <c r="F244" s="13"/>
      <c r="I244" s="20"/>
      <c r="J244" s="20"/>
    </row>
    <row r="245" spans="2:10" ht="15.75" customHeight="1" x14ac:dyDescent="0.25">
      <c r="B245" s="13"/>
      <c r="F245" s="13"/>
      <c r="I245" s="20"/>
      <c r="J245" s="20"/>
    </row>
    <row r="246" spans="2:10" ht="15.75" customHeight="1" x14ac:dyDescent="0.25">
      <c r="B246" s="13"/>
      <c r="F246" s="13"/>
      <c r="I246" s="20"/>
      <c r="J246" s="20"/>
    </row>
    <row r="247" spans="2:10" ht="15.75" customHeight="1" x14ac:dyDescent="0.25">
      <c r="B247" s="13"/>
      <c r="F247" s="13"/>
      <c r="I247" s="20"/>
      <c r="J247" s="20"/>
    </row>
    <row r="248" spans="2:10" ht="15.75" customHeight="1" x14ac:dyDescent="0.25">
      <c r="B248" s="13"/>
      <c r="F248" s="13"/>
      <c r="I248" s="20"/>
      <c r="J248" s="20"/>
    </row>
    <row r="249" spans="2:10" ht="15.75" customHeight="1" x14ac:dyDescent="0.25">
      <c r="B249" s="13"/>
      <c r="F249" s="13"/>
      <c r="I249" s="20"/>
      <c r="J249" s="20"/>
    </row>
    <row r="250" spans="2:10" ht="15.75" customHeight="1" x14ac:dyDescent="0.25">
      <c r="B250" s="13"/>
      <c r="F250" s="13"/>
      <c r="I250" s="20"/>
      <c r="J250" s="20"/>
    </row>
    <row r="251" spans="2:10" ht="15.75" customHeight="1" x14ac:dyDescent="0.25">
      <c r="B251" s="13"/>
      <c r="F251" s="13"/>
      <c r="I251" s="20"/>
      <c r="J251" s="20"/>
    </row>
    <row r="252" spans="2:10" ht="15.75" customHeight="1" x14ac:dyDescent="0.25">
      <c r="B252" s="13"/>
      <c r="F252" s="13"/>
      <c r="I252" s="20"/>
      <c r="J252" s="20"/>
    </row>
    <row r="253" spans="2:10" ht="15.75" customHeight="1" x14ac:dyDescent="0.25">
      <c r="B253" s="13"/>
      <c r="F253" s="13"/>
      <c r="I253" s="20"/>
      <c r="J253" s="20"/>
    </row>
    <row r="254" spans="2:10" ht="15.75" customHeight="1" x14ac:dyDescent="0.25">
      <c r="B254" s="13"/>
      <c r="F254" s="13"/>
      <c r="I254" s="20"/>
      <c r="J254" s="20"/>
    </row>
    <row r="255" spans="2:10" ht="15.75" customHeight="1" x14ac:dyDescent="0.25">
      <c r="B255" s="13"/>
      <c r="F255" s="13"/>
      <c r="I255" s="20"/>
      <c r="J255" s="20"/>
    </row>
    <row r="256" spans="2:10" ht="15.75" customHeight="1" x14ac:dyDescent="0.25">
      <c r="B256" s="13"/>
      <c r="F256" s="13"/>
      <c r="I256" s="20"/>
      <c r="J256" s="20"/>
    </row>
    <row r="257" spans="2:18" ht="15.75" customHeight="1" x14ac:dyDescent="0.25">
      <c r="B257" s="13"/>
      <c r="F257" s="13"/>
      <c r="I257" s="20"/>
      <c r="J257" s="20"/>
    </row>
    <row r="258" spans="2:18" ht="15.75" customHeight="1" x14ac:dyDescent="0.25">
      <c r="B258" s="13"/>
      <c r="F258" s="13"/>
      <c r="I258" s="20"/>
      <c r="J258" s="20"/>
    </row>
    <row r="259" spans="2:18" ht="15.75" customHeight="1" x14ac:dyDescent="0.25">
      <c r="B259" s="13"/>
      <c r="F259" s="13"/>
      <c r="I259" s="20"/>
      <c r="J259" s="20"/>
    </row>
    <row r="260" spans="2:18" ht="15.75" customHeight="1" x14ac:dyDescent="0.25">
      <c r="B260" s="13"/>
      <c r="F260" s="13"/>
      <c r="I260" s="20"/>
      <c r="J260" s="20"/>
    </row>
    <row r="261" spans="2:18" ht="15.75" customHeight="1" x14ac:dyDescent="0.25">
      <c r="B261" s="13"/>
      <c r="F261" s="13"/>
      <c r="I261" s="20"/>
      <c r="J261" s="20"/>
    </row>
    <row r="262" spans="2:18" ht="15.75" customHeight="1" x14ac:dyDescent="0.25">
      <c r="B262" s="13"/>
      <c r="F262" s="13"/>
      <c r="I262" s="10"/>
      <c r="J262" s="20"/>
    </row>
    <row r="263" spans="2:18" ht="15.75" customHeight="1" x14ac:dyDescent="0.25">
      <c r="B263" s="13"/>
      <c r="F263" s="13"/>
      <c r="I263" s="10"/>
      <c r="J263" s="20"/>
      <c r="R263" s="21"/>
    </row>
    <row r="264" spans="2:18" ht="15.75" customHeight="1" x14ac:dyDescent="0.25">
      <c r="B264" s="13"/>
      <c r="F264" s="13"/>
      <c r="I264" s="10"/>
      <c r="J264" s="20"/>
      <c r="R264" s="21"/>
    </row>
    <row r="265" spans="2:18" ht="15.75" customHeight="1" x14ac:dyDescent="0.25">
      <c r="B265" s="13"/>
      <c r="F265" s="13"/>
      <c r="I265" s="10"/>
      <c r="J265" s="20"/>
      <c r="R265" s="21"/>
    </row>
    <row r="266" spans="2:18" ht="15.75" customHeight="1" x14ac:dyDescent="0.25">
      <c r="B266" s="13"/>
      <c r="F266" s="13"/>
      <c r="I266" s="10"/>
      <c r="J266" s="20"/>
      <c r="R266" s="21"/>
    </row>
    <row r="267" spans="2:18" ht="15.75" customHeight="1" x14ac:dyDescent="0.25">
      <c r="B267" s="13"/>
      <c r="F267" s="13"/>
      <c r="I267" s="10"/>
      <c r="J267" s="20"/>
      <c r="R267" s="21"/>
    </row>
    <row r="268" spans="2:18" ht="15.75" customHeight="1" x14ac:dyDescent="0.25">
      <c r="B268" s="13"/>
      <c r="F268" s="13"/>
      <c r="I268" s="10"/>
      <c r="J268" s="20"/>
      <c r="R268" s="21"/>
    </row>
    <row r="269" spans="2:18" ht="15.75" customHeight="1" x14ac:dyDescent="0.25">
      <c r="B269" s="13"/>
      <c r="F269" s="13"/>
      <c r="I269" s="10"/>
      <c r="J269" s="20"/>
      <c r="R269" s="21"/>
    </row>
    <row r="270" spans="2:18" ht="15.75" customHeight="1" x14ac:dyDescent="0.25">
      <c r="B270" s="13"/>
      <c r="F270" s="13"/>
      <c r="I270" s="10"/>
      <c r="J270" s="20"/>
      <c r="R270" s="21"/>
    </row>
    <row r="271" spans="2:18" ht="15.75" customHeight="1" x14ac:dyDescent="0.25">
      <c r="B271" s="13"/>
      <c r="F271" s="13"/>
      <c r="I271" s="10"/>
      <c r="J271" s="20"/>
      <c r="R271" s="21"/>
    </row>
    <row r="272" spans="2:18" ht="15.75" customHeight="1" x14ac:dyDescent="0.25">
      <c r="B272" s="13"/>
      <c r="F272" s="13"/>
      <c r="I272" s="10"/>
      <c r="J272" s="20"/>
      <c r="R272" s="21"/>
    </row>
    <row r="273" spans="2:18" ht="15.75" customHeight="1" x14ac:dyDescent="0.25">
      <c r="B273" s="13"/>
      <c r="F273" s="13"/>
      <c r="I273" s="10"/>
      <c r="J273" s="20"/>
      <c r="R273" s="21"/>
    </row>
    <row r="274" spans="2:18" ht="15.75" customHeight="1" x14ac:dyDescent="0.25">
      <c r="B274" s="13"/>
      <c r="F274" s="13"/>
      <c r="I274" s="10"/>
      <c r="J274" s="20"/>
      <c r="R274" s="21"/>
    </row>
    <row r="275" spans="2:18" ht="15.75" customHeight="1" x14ac:dyDescent="0.25">
      <c r="B275" s="13"/>
      <c r="F275" s="13"/>
      <c r="I275" s="10"/>
      <c r="J275" s="20"/>
      <c r="R275" s="21"/>
    </row>
    <row r="276" spans="2:18" ht="15.75" customHeight="1" x14ac:dyDescent="0.25">
      <c r="B276" s="13"/>
      <c r="F276" s="13"/>
      <c r="I276" s="10"/>
      <c r="J276" s="20"/>
      <c r="R276" s="21"/>
    </row>
    <row r="277" spans="2:18" ht="15.75" customHeight="1" x14ac:dyDescent="0.25">
      <c r="B277" s="13"/>
      <c r="F277" s="13"/>
      <c r="I277" s="10"/>
      <c r="J277" s="20"/>
      <c r="R277" s="21"/>
    </row>
    <row r="278" spans="2:18" ht="15.75" customHeight="1" x14ac:dyDescent="0.25">
      <c r="B278" s="13"/>
      <c r="F278" s="13"/>
      <c r="I278" s="10"/>
      <c r="J278" s="20"/>
      <c r="R278" s="21"/>
    </row>
    <row r="279" spans="2:18" ht="15.75" customHeight="1" x14ac:dyDescent="0.25">
      <c r="B279" s="13"/>
      <c r="F279" s="13"/>
      <c r="I279" s="10"/>
      <c r="J279" s="20"/>
      <c r="R279" s="21"/>
    </row>
    <row r="280" spans="2:18" ht="15.75" customHeight="1" x14ac:dyDescent="0.25">
      <c r="B280" s="13"/>
      <c r="F280" s="13"/>
      <c r="I280" s="20"/>
      <c r="J280" s="20"/>
      <c r="R280" s="21"/>
    </row>
    <row r="281" spans="2:18" ht="15.75" customHeight="1" x14ac:dyDescent="0.25">
      <c r="B281" s="13"/>
      <c r="F281" s="13"/>
      <c r="I281" s="20"/>
      <c r="J281" s="20"/>
      <c r="R281" s="21"/>
    </row>
    <row r="282" spans="2:18" ht="15.75" customHeight="1" x14ac:dyDescent="0.25">
      <c r="B282" s="13"/>
      <c r="F282" s="13"/>
      <c r="I282" s="20"/>
      <c r="J282" s="20"/>
      <c r="R282" s="21"/>
    </row>
    <row r="283" spans="2:18" ht="15.75" customHeight="1" x14ac:dyDescent="0.25">
      <c r="B283" s="13"/>
      <c r="F283" s="13"/>
      <c r="I283" s="20"/>
      <c r="J283" s="20"/>
      <c r="R283" s="21"/>
    </row>
    <row r="284" spans="2:18" ht="15.75" customHeight="1" x14ac:dyDescent="0.25">
      <c r="B284" s="13"/>
      <c r="F284" s="13"/>
      <c r="I284" s="20"/>
      <c r="J284" s="20"/>
      <c r="R284" s="21"/>
    </row>
    <row r="285" spans="2:18" ht="15.75" customHeight="1" x14ac:dyDescent="0.25">
      <c r="B285" s="13"/>
      <c r="F285" s="13"/>
      <c r="I285" s="20"/>
      <c r="J285" s="20"/>
      <c r="R285" s="21"/>
    </row>
    <row r="286" spans="2:18" ht="15.75" customHeight="1" x14ac:dyDescent="0.25">
      <c r="B286" s="13"/>
      <c r="F286" s="13"/>
      <c r="I286" s="20"/>
      <c r="J286" s="20"/>
      <c r="R286" s="21"/>
    </row>
    <row r="287" spans="2:18" ht="15.75" customHeight="1" x14ac:dyDescent="0.25">
      <c r="B287" s="13"/>
      <c r="F287" s="13"/>
      <c r="I287" s="20"/>
      <c r="J287" s="20"/>
      <c r="R287" s="21"/>
    </row>
    <row r="288" spans="2:18" ht="15.75" customHeight="1" x14ac:dyDescent="0.25">
      <c r="B288" s="13"/>
      <c r="F288" s="13"/>
      <c r="I288" s="20"/>
      <c r="J288" s="20"/>
      <c r="R288" s="21"/>
    </row>
    <row r="289" spans="2:18" ht="15.75" customHeight="1" x14ac:dyDescent="0.25">
      <c r="B289" s="13"/>
      <c r="F289" s="13"/>
      <c r="I289" s="20"/>
      <c r="J289" s="20"/>
      <c r="R289" s="21"/>
    </row>
    <row r="290" spans="2:18" ht="15.75" customHeight="1" x14ac:dyDescent="0.25">
      <c r="B290" s="13"/>
      <c r="F290" s="13"/>
      <c r="I290" s="20"/>
      <c r="J290" s="20"/>
      <c r="R290" s="21"/>
    </row>
    <row r="291" spans="2:18" ht="15.75" customHeight="1" x14ac:dyDescent="0.25">
      <c r="B291" s="13"/>
      <c r="F291" s="13"/>
      <c r="I291" s="20"/>
      <c r="J291" s="20"/>
      <c r="R291" s="21"/>
    </row>
    <row r="292" spans="2:18" ht="15.75" customHeight="1" x14ac:dyDescent="0.25">
      <c r="B292" s="13"/>
      <c r="F292" s="13"/>
      <c r="I292" s="20"/>
      <c r="J292" s="20"/>
      <c r="R292" s="21"/>
    </row>
    <row r="293" spans="2:18" ht="15.75" customHeight="1" x14ac:dyDescent="0.25">
      <c r="B293" s="13"/>
      <c r="F293" s="13"/>
      <c r="I293" s="20"/>
      <c r="J293" s="20"/>
      <c r="R293" s="21"/>
    </row>
    <row r="294" spans="2:18" ht="15.75" customHeight="1" x14ac:dyDescent="0.25">
      <c r="B294" s="13"/>
      <c r="F294" s="13"/>
      <c r="I294" s="20"/>
      <c r="J294" s="20"/>
      <c r="R294" s="21"/>
    </row>
    <row r="295" spans="2:18" ht="15.75" customHeight="1" x14ac:dyDescent="0.25">
      <c r="B295" s="13"/>
      <c r="F295" s="13"/>
      <c r="I295" s="20"/>
      <c r="J295" s="20"/>
      <c r="R295" s="21"/>
    </row>
    <row r="296" spans="2:18" ht="15.75" customHeight="1" x14ac:dyDescent="0.25">
      <c r="B296" s="13"/>
      <c r="F296" s="13"/>
      <c r="I296" s="20"/>
      <c r="J296" s="20"/>
      <c r="R296" s="21"/>
    </row>
    <row r="297" spans="2:18" ht="15.75" customHeight="1" x14ac:dyDescent="0.25">
      <c r="B297" s="13"/>
      <c r="F297" s="13"/>
      <c r="I297" s="20"/>
      <c r="J297" s="20"/>
      <c r="R297" s="21"/>
    </row>
    <row r="298" spans="2:18" ht="15.75" customHeight="1" x14ac:dyDescent="0.25">
      <c r="B298" s="13"/>
      <c r="F298" s="13"/>
      <c r="I298" s="10"/>
      <c r="R298" s="21"/>
    </row>
    <row r="299" spans="2:18" ht="15.75" customHeight="1" x14ac:dyDescent="0.25">
      <c r="B299" s="13"/>
      <c r="F299" s="13"/>
      <c r="I299" s="10"/>
      <c r="R299" s="21"/>
    </row>
    <row r="300" spans="2:18" ht="15.75" customHeight="1" x14ac:dyDescent="0.25">
      <c r="B300" s="13"/>
      <c r="F300" s="13"/>
      <c r="I300" s="10"/>
      <c r="R300" s="21"/>
    </row>
    <row r="301" spans="2:18" ht="15.75" customHeight="1" x14ac:dyDescent="0.25">
      <c r="B301" s="13"/>
      <c r="F301" s="13"/>
      <c r="I301" s="10"/>
      <c r="R301" s="21"/>
    </row>
    <row r="302" spans="2:18" ht="15.75" customHeight="1" x14ac:dyDescent="0.25">
      <c r="B302" s="13"/>
      <c r="F302" s="13"/>
      <c r="I302" s="10"/>
      <c r="R302" s="21"/>
    </row>
    <row r="303" spans="2:18" ht="15.75" customHeight="1" x14ac:dyDescent="0.25">
      <c r="B303" s="13"/>
      <c r="F303" s="13"/>
      <c r="I303" s="10"/>
      <c r="R303" s="21"/>
    </row>
    <row r="304" spans="2:18" ht="15.75" customHeight="1" x14ac:dyDescent="0.25">
      <c r="B304" s="13"/>
      <c r="F304" s="13"/>
      <c r="I304" s="10"/>
      <c r="R304" s="21"/>
    </row>
    <row r="305" spans="2:18" ht="15.75" customHeight="1" x14ac:dyDescent="0.25">
      <c r="B305" s="13"/>
      <c r="F305" s="13"/>
      <c r="I305" s="10"/>
      <c r="R305" s="21"/>
    </row>
    <row r="306" spans="2:18" ht="15.75" customHeight="1" x14ac:dyDescent="0.25">
      <c r="B306" s="13"/>
      <c r="F306" s="13"/>
      <c r="I306" s="10"/>
      <c r="R306" s="21"/>
    </row>
    <row r="307" spans="2:18" ht="15.75" customHeight="1" x14ac:dyDescent="0.25">
      <c r="B307" s="13"/>
      <c r="F307" s="13"/>
      <c r="I307" s="10"/>
      <c r="R307" s="21"/>
    </row>
    <row r="308" spans="2:18" ht="15.75" customHeight="1" x14ac:dyDescent="0.25">
      <c r="B308" s="13"/>
      <c r="F308" s="13"/>
      <c r="I308" s="10"/>
      <c r="R308" s="21"/>
    </row>
    <row r="309" spans="2:18" ht="15.75" customHeight="1" x14ac:dyDescent="0.25">
      <c r="B309" s="13"/>
      <c r="F309" s="13"/>
      <c r="I309" s="10"/>
      <c r="R309" s="21"/>
    </row>
    <row r="310" spans="2:18" ht="15.75" customHeight="1" x14ac:dyDescent="0.25">
      <c r="B310" s="13"/>
      <c r="F310" s="13"/>
      <c r="I310" s="10"/>
      <c r="R310" s="21"/>
    </row>
    <row r="311" spans="2:18" ht="15.75" customHeight="1" x14ac:dyDescent="0.25">
      <c r="B311" s="13"/>
      <c r="F311" s="13"/>
      <c r="I311" s="10"/>
      <c r="R311" s="21"/>
    </row>
    <row r="312" spans="2:18" ht="15.75" customHeight="1" x14ac:dyDescent="0.25">
      <c r="B312" s="13"/>
      <c r="F312" s="13"/>
      <c r="I312" s="10"/>
      <c r="R312" s="21"/>
    </row>
    <row r="313" spans="2:18" ht="15.75" customHeight="1" x14ac:dyDescent="0.25">
      <c r="B313" s="13"/>
      <c r="F313" s="13"/>
      <c r="I313" s="10"/>
      <c r="R313" s="21"/>
    </row>
    <row r="314" spans="2:18" ht="15.75" customHeight="1" x14ac:dyDescent="0.25">
      <c r="B314" s="13"/>
      <c r="F314" s="13"/>
      <c r="I314" s="10"/>
      <c r="R314" s="21"/>
    </row>
    <row r="315" spans="2:18" ht="15.75" customHeight="1" x14ac:dyDescent="0.25">
      <c r="B315" s="13"/>
      <c r="F315" s="13"/>
      <c r="I315" s="10"/>
      <c r="R315" s="21"/>
    </row>
    <row r="316" spans="2:18" ht="15.75" customHeight="1" x14ac:dyDescent="0.25">
      <c r="B316" s="13"/>
      <c r="F316" s="13"/>
      <c r="I316" s="20"/>
      <c r="J316" s="20"/>
      <c r="R316" s="21"/>
    </row>
    <row r="317" spans="2:18" ht="15.75" customHeight="1" x14ac:dyDescent="0.25">
      <c r="B317" s="13"/>
      <c r="F317" s="13"/>
      <c r="I317" s="20"/>
      <c r="J317" s="20"/>
      <c r="R317" s="21"/>
    </row>
    <row r="318" spans="2:18" ht="15.75" customHeight="1" x14ac:dyDescent="0.25">
      <c r="B318" s="13"/>
      <c r="F318" s="13"/>
      <c r="I318" s="20"/>
      <c r="J318" s="20"/>
      <c r="R318" s="21"/>
    </row>
    <row r="319" spans="2:18" ht="15.75" customHeight="1" x14ac:dyDescent="0.25">
      <c r="B319" s="13"/>
      <c r="F319" s="13"/>
      <c r="I319" s="20"/>
      <c r="J319" s="20"/>
      <c r="R319" s="21"/>
    </row>
    <row r="320" spans="2:18" ht="15.75" customHeight="1" x14ac:dyDescent="0.25">
      <c r="B320" s="13"/>
      <c r="F320" s="13"/>
      <c r="I320" s="20"/>
      <c r="J320" s="20"/>
      <c r="R320" s="21"/>
    </row>
    <row r="321" spans="1:18" ht="15.75" customHeight="1" x14ac:dyDescent="0.25">
      <c r="B321" s="13"/>
      <c r="F321" s="13"/>
      <c r="I321" s="20"/>
      <c r="J321" s="20"/>
      <c r="R321" s="21"/>
    </row>
    <row r="322" spans="1:18" ht="15.75" customHeight="1" x14ac:dyDescent="0.25">
      <c r="B322" s="13"/>
      <c r="F322" s="13"/>
      <c r="I322" s="20"/>
      <c r="J322" s="20"/>
      <c r="R322" s="21"/>
    </row>
    <row r="323" spans="1:18" ht="15.75" customHeight="1" x14ac:dyDescent="0.25">
      <c r="B323" s="13"/>
      <c r="F323" s="13"/>
      <c r="I323" s="20"/>
      <c r="J323" s="20"/>
      <c r="R323" s="21"/>
    </row>
    <row r="324" spans="1:18" ht="15.75" customHeight="1" x14ac:dyDescent="0.25">
      <c r="B324" s="13"/>
      <c r="F324" s="13"/>
      <c r="I324" s="20"/>
      <c r="J324" s="20"/>
      <c r="R324" s="21"/>
    </row>
    <row r="325" spans="1:18" ht="15.75" customHeight="1" x14ac:dyDescent="0.25">
      <c r="B325" s="13"/>
      <c r="F325" s="13"/>
      <c r="I325" s="20"/>
      <c r="J325" s="20"/>
      <c r="R325" s="21"/>
    </row>
    <row r="326" spans="1:18" ht="15.75" customHeight="1" x14ac:dyDescent="0.25">
      <c r="B326" s="13"/>
      <c r="F326" s="13"/>
      <c r="I326" s="20"/>
      <c r="J326" s="20"/>
      <c r="R326" s="21"/>
    </row>
    <row r="327" spans="1:18" ht="15.75" customHeight="1" x14ac:dyDescent="0.25">
      <c r="B327" s="13"/>
      <c r="F327" s="13"/>
      <c r="I327" s="20"/>
      <c r="J327" s="20"/>
      <c r="R327" s="21"/>
    </row>
    <row r="328" spans="1:18" ht="15.75" customHeight="1" x14ac:dyDescent="0.25">
      <c r="B328" s="13"/>
      <c r="F328" s="13"/>
      <c r="I328" s="20"/>
      <c r="J328" s="20"/>
      <c r="R328" s="21"/>
    </row>
    <row r="329" spans="1:18" ht="15.75" customHeight="1" x14ac:dyDescent="0.25">
      <c r="B329" s="13"/>
      <c r="F329" s="13"/>
      <c r="I329" s="20"/>
      <c r="J329" s="20"/>
      <c r="R329" s="21"/>
    </row>
    <row r="330" spans="1:18" ht="15.75" customHeight="1" x14ac:dyDescent="0.25">
      <c r="B330" s="13"/>
      <c r="F330" s="13"/>
      <c r="I330" s="20"/>
      <c r="J330" s="20"/>
      <c r="R330" s="21"/>
    </row>
    <row r="331" spans="1:18" ht="15.75" customHeight="1" x14ac:dyDescent="0.25">
      <c r="B331" s="13"/>
      <c r="F331" s="13"/>
      <c r="I331" s="20"/>
      <c r="J331" s="20"/>
      <c r="R331" s="21"/>
    </row>
    <row r="332" spans="1:18" ht="15.75" customHeight="1" x14ac:dyDescent="0.25">
      <c r="A332" s="11" t="s">
        <v>117</v>
      </c>
      <c r="B332" s="13"/>
      <c r="F332" s="13"/>
      <c r="I332" s="20"/>
      <c r="J332" s="20"/>
      <c r="R332" s="21"/>
    </row>
    <row r="333" spans="1:18" ht="15.75" customHeight="1" x14ac:dyDescent="0.25">
      <c r="B333" s="13"/>
      <c r="F333" s="13"/>
      <c r="I333" s="20"/>
      <c r="J333" s="20"/>
      <c r="R333" s="21"/>
    </row>
    <row r="334" spans="1:18" ht="15.75" customHeight="1" x14ac:dyDescent="0.25">
      <c r="B334" s="13"/>
      <c r="F334" s="13"/>
      <c r="I334" s="10"/>
    </row>
    <row r="335" spans="1:18" ht="15.75" customHeight="1" x14ac:dyDescent="0.25">
      <c r="B335" s="13"/>
      <c r="F335" s="13"/>
      <c r="I335" s="10"/>
    </row>
    <row r="336" spans="1:18" ht="15.75" customHeight="1" x14ac:dyDescent="0.25">
      <c r="B336" s="13"/>
      <c r="F336" s="13"/>
      <c r="I336" s="10"/>
    </row>
    <row r="337" spans="2:10" ht="15.75" customHeight="1" x14ac:dyDescent="0.25">
      <c r="B337" s="13"/>
      <c r="F337" s="13"/>
      <c r="I337" s="10"/>
    </row>
    <row r="338" spans="2:10" ht="15.75" customHeight="1" x14ac:dyDescent="0.25">
      <c r="B338" s="13"/>
      <c r="F338" s="13"/>
      <c r="I338" s="10"/>
    </row>
    <row r="339" spans="2:10" ht="15.75" customHeight="1" x14ac:dyDescent="0.25">
      <c r="B339" s="13"/>
      <c r="F339" s="13"/>
      <c r="I339" s="10"/>
    </row>
    <row r="340" spans="2:10" ht="15.75" customHeight="1" x14ac:dyDescent="0.25">
      <c r="B340" s="13"/>
      <c r="F340" s="13"/>
      <c r="I340" s="10"/>
    </row>
    <row r="341" spans="2:10" ht="15.75" customHeight="1" x14ac:dyDescent="0.25">
      <c r="B341" s="13"/>
      <c r="F341" s="13"/>
      <c r="I341" s="10"/>
    </row>
    <row r="342" spans="2:10" ht="15.75" customHeight="1" x14ac:dyDescent="0.25">
      <c r="B342" s="13"/>
      <c r="F342" s="13"/>
      <c r="I342" s="10"/>
    </row>
    <row r="343" spans="2:10" ht="15.75" customHeight="1" x14ac:dyDescent="0.25">
      <c r="B343" s="13"/>
      <c r="F343" s="13"/>
      <c r="I343" s="10"/>
    </row>
    <row r="344" spans="2:10" ht="15.75" customHeight="1" x14ac:dyDescent="0.25">
      <c r="B344" s="13"/>
      <c r="F344" s="13"/>
      <c r="I344" s="10"/>
    </row>
    <row r="345" spans="2:10" ht="15.75" customHeight="1" x14ac:dyDescent="0.25">
      <c r="B345" s="13"/>
      <c r="F345" s="13"/>
      <c r="I345" s="10"/>
    </row>
    <row r="346" spans="2:10" ht="15.75" customHeight="1" x14ac:dyDescent="0.25">
      <c r="B346" s="13"/>
      <c r="F346" s="13"/>
      <c r="I346" s="10"/>
    </row>
    <row r="347" spans="2:10" ht="15.75" customHeight="1" x14ac:dyDescent="0.25">
      <c r="B347" s="13"/>
      <c r="F347" s="13"/>
      <c r="I347" s="10"/>
    </row>
    <row r="348" spans="2:10" ht="15.75" customHeight="1" x14ac:dyDescent="0.25">
      <c r="B348" s="13"/>
      <c r="F348" s="13"/>
      <c r="I348" s="10"/>
    </row>
    <row r="349" spans="2:10" ht="15.75" customHeight="1" x14ac:dyDescent="0.25">
      <c r="B349" s="13"/>
      <c r="F349" s="13"/>
      <c r="I349" s="10"/>
    </row>
    <row r="350" spans="2:10" ht="15.75" customHeight="1" x14ac:dyDescent="0.25">
      <c r="B350" s="13"/>
      <c r="F350" s="13"/>
      <c r="I350" s="10"/>
    </row>
    <row r="351" spans="2:10" ht="15.75" customHeight="1" x14ac:dyDescent="0.25">
      <c r="B351" s="13"/>
      <c r="F351" s="13"/>
      <c r="I351" s="10"/>
    </row>
    <row r="352" spans="2:10" ht="15.75" customHeight="1" x14ac:dyDescent="0.25">
      <c r="B352" s="13"/>
      <c r="F352" s="13"/>
      <c r="I352" s="20"/>
      <c r="J352" s="20"/>
    </row>
    <row r="353" spans="2:10" ht="15.75" customHeight="1" x14ac:dyDescent="0.25">
      <c r="B353" s="13"/>
      <c r="F353" s="13"/>
      <c r="I353" s="20"/>
      <c r="J353" s="20"/>
    </row>
    <row r="354" spans="2:10" ht="15.75" customHeight="1" x14ac:dyDescent="0.25">
      <c r="B354" s="13"/>
      <c r="F354" s="13"/>
      <c r="I354" s="20"/>
      <c r="J354" s="20"/>
    </row>
    <row r="355" spans="2:10" ht="15.75" customHeight="1" x14ac:dyDescent="0.25">
      <c r="B355" s="13"/>
      <c r="F355" s="13"/>
      <c r="I355" s="20"/>
      <c r="J355" s="20"/>
    </row>
    <row r="356" spans="2:10" ht="15.75" customHeight="1" x14ac:dyDescent="0.25">
      <c r="B356" s="13"/>
      <c r="F356" s="13"/>
      <c r="I356" s="20"/>
      <c r="J356" s="20"/>
    </row>
    <row r="357" spans="2:10" ht="15.75" customHeight="1" x14ac:dyDescent="0.25">
      <c r="B357" s="13"/>
      <c r="F357" s="13"/>
      <c r="I357" s="20"/>
      <c r="J357" s="20"/>
    </row>
    <row r="358" spans="2:10" ht="15.75" customHeight="1" x14ac:dyDescent="0.25">
      <c r="B358" s="13"/>
      <c r="F358" s="13"/>
      <c r="I358" s="20"/>
      <c r="J358" s="20"/>
    </row>
    <row r="359" spans="2:10" ht="15.75" customHeight="1" x14ac:dyDescent="0.25">
      <c r="B359" s="13"/>
      <c r="F359" s="13"/>
      <c r="I359" s="20"/>
      <c r="J359" s="20"/>
    </row>
    <row r="360" spans="2:10" ht="15.75" customHeight="1" x14ac:dyDescent="0.25">
      <c r="B360" s="13"/>
      <c r="F360" s="13"/>
      <c r="I360" s="20"/>
      <c r="J360" s="20"/>
    </row>
    <row r="361" spans="2:10" ht="15.75" customHeight="1" x14ac:dyDescent="0.25">
      <c r="B361" s="13"/>
      <c r="F361" s="13"/>
      <c r="I361" s="20"/>
      <c r="J361" s="20"/>
    </row>
    <row r="362" spans="2:10" ht="15.75" customHeight="1" x14ac:dyDescent="0.25">
      <c r="B362" s="13"/>
      <c r="F362" s="13"/>
      <c r="I362" s="20"/>
      <c r="J362" s="20"/>
    </row>
    <row r="363" spans="2:10" ht="15.75" customHeight="1" x14ac:dyDescent="0.25">
      <c r="B363" s="13"/>
      <c r="F363" s="13"/>
      <c r="I363" s="20"/>
      <c r="J363" s="20"/>
    </row>
    <row r="364" spans="2:10" ht="15.75" customHeight="1" x14ac:dyDescent="0.25">
      <c r="B364" s="13"/>
      <c r="F364" s="13"/>
      <c r="I364" s="20"/>
      <c r="J364" s="20"/>
    </row>
    <row r="365" spans="2:10" ht="15.75" customHeight="1" x14ac:dyDescent="0.25">
      <c r="B365" s="13"/>
      <c r="F365" s="13"/>
      <c r="I365" s="20"/>
      <c r="J365" s="20"/>
    </row>
    <row r="366" spans="2:10" ht="15.75" customHeight="1" x14ac:dyDescent="0.25">
      <c r="B366" s="13"/>
      <c r="F366" s="13"/>
      <c r="I366" s="20"/>
      <c r="J366" s="20"/>
    </row>
    <row r="367" spans="2:10" ht="15.75" customHeight="1" x14ac:dyDescent="0.25">
      <c r="B367" s="13"/>
      <c r="F367" s="13"/>
      <c r="I367" s="20"/>
      <c r="J367" s="20"/>
    </row>
    <row r="368" spans="2:10" ht="15.75" customHeight="1" x14ac:dyDescent="0.25">
      <c r="B368" s="13"/>
      <c r="F368" s="13"/>
      <c r="I368" s="20"/>
      <c r="J368" s="20"/>
    </row>
    <row r="369" spans="2:18" ht="15.75" customHeight="1" x14ac:dyDescent="0.25">
      <c r="B369" s="13"/>
      <c r="F369" s="13"/>
      <c r="I369" s="20"/>
      <c r="J369" s="20"/>
    </row>
    <row r="370" spans="2:18" ht="15.75" customHeight="1" x14ac:dyDescent="0.25">
      <c r="B370" s="13"/>
      <c r="F370" s="13"/>
      <c r="I370" s="10"/>
    </row>
    <row r="371" spans="2:18" ht="15.75" customHeight="1" x14ac:dyDescent="0.25">
      <c r="B371" s="13"/>
      <c r="F371" s="13"/>
      <c r="I371" s="10"/>
      <c r="R371" s="21"/>
    </row>
    <row r="372" spans="2:18" ht="15.75" customHeight="1" x14ac:dyDescent="0.25">
      <c r="B372" s="13"/>
      <c r="F372" s="13"/>
      <c r="I372" s="10"/>
      <c r="R372" s="21"/>
    </row>
    <row r="373" spans="2:18" ht="15.75" customHeight="1" x14ac:dyDescent="0.25">
      <c r="B373" s="13"/>
      <c r="F373" s="13"/>
      <c r="I373" s="10"/>
      <c r="R373" s="21"/>
    </row>
    <row r="374" spans="2:18" ht="15.75" customHeight="1" x14ac:dyDescent="0.25">
      <c r="B374" s="13"/>
      <c r="F374" s="13"/>
      <c r="I374" s="10"/>
      <c r="R374" s="21"/>
    </row>
    <row r="375" spans="2:18" ht="15.75" customHeight="1" x14ac:dyDescent="0.25">
      <c r="B375" s="13"/>
      <c r="F375" s="13"/>
      <c r="I375" s="10"/>
      <c r="R375" s="21"/>
    </row>
    <row r="376" spans="2:18" ht="15.75" customHeight="1" x14ac:dyDescent="0.25">
      <c r="B376" s="13"/>
      <c r="F376" s="13"/>
      <c r="I376" s="10"/>
      <c r="R376" s="21"/>
    </row>
    <row r="377" spans="2:18" ht="15.75" customHeight="1" x14ac:dyDescent="0.25">
      <c r="B377" s="13"/>
      <c r="F377" s="13"/>
      <c r="I377" s="10"/>
      <c r="R377" s="21"/>
    </row>
    <row r="378" spans="2:18" ht="15.75" customHeight="1" x14ac:dyDescent="0.25">
      <c r="B378" s="13"/>
      <c r="F378" s="13"/>
      <c r="I378" s="10"/>
      <c r="R378" s="21"/>
    </row>
    <row r="379" spans="2:18" ht="15.75" customHeight="1" x14ac:dyDescent="0.25">
      <c r="B379" s="13"/>
      <c r="F379" s="13"/>
      <c r="I379" s="10"/>
      <c r="R379" s="21"/>
    </row>
    <row r="380" spans="2:18" ht="15.75" customHeight="1" x14ac:dyDescent="0.25">
      <c r="B380" s="13"/>
      <c r="F380" s="13"/>
      <c r="I380" s="10"/>
      <c r="R380" s="21"/>
    </row>
    <row r="381" spans="2:18" ht="15.75" customHeight="1" x14ac:dyDescent="0.25">
      <c r="B381" s="13"/>
      <c r="F381" s="13"/>
      <c r="I381" s="10"/>
      <c r="R381" s="21"/>
    </row>
    <row r="382" spans="2:18" ht="15.75" customHeight="1" x14ac:dyDescent="0.25">
      <c r="B382" s="13"/>
      <c r="F382" s="13"/>
      <c r="I382" s="10"/>
      <c r="R382" s="21"/>
    </row>
    <row r="383" spans="2:18" ht="15.75" customHeight="1" x14ac:dyDescent="0.25">
      <c r="B383" s="13"/>
      <c r="F383" s="13"/>
      <c r="I383" s="10"/>
      <c r="R383" s="21"/>
    </row>
    <row r="384" spans="2:18" ht="15.75" customHeight="1" x14ac:dyDescent="0.25">
      <c r="B384" s="13"/>
      <c r="F384" s="13"/>
      <c r="I384" s="10"/>
      <c r="R384" s="21"/>
    </row>
    <row r="385" spans="2:18" ht="15.75" customHeight="1" x14ac:dyDescent="0.25">
      <c r="B385" s="13"/>
      <c r="F385" s="13"/>
      <c r="I385" s="10"/>
      <c r="R385" s="21"/>
    </row>
    <row r="386" spans="2:18" ht="15.75" customHeight="1" x14ac:dyDescent="0.25">
      <c r="B386" s="13"/>
      <c r="F386" s="13"/>
      <c r="I386" s="10"/>
      <c r="R386" s="21"/>
    </row>
    <row r="387" spans="2:18" ht="15.75" customHeight="1" x14ac:dyDescent="0.25">
      <c r="B387" s="13"/>
      <c r="F387" s="13"/>
      <c r="I387" s="10"/>
      <c r="R387" s="21"/>
    </row>
    <row r="388" spans="2:18" ht="15.75" customHeight="1" x14ac:dyDescent="0.25">
      <c r="B388" s="13"/>
      <c r="F388" s="13"/>
      <c r="I388" s="20"/>
      <c r="J388" s="20"/>
      <c r="R388" s="21"/>
    </row>
    <row r="389" spans="2:18" ht="15.75" customHeight="1" x14ac:dyDescent="0.25">
      <c r="B389" s="13"/>
      <c r="F389" s="13"/>
      <c r="I389" s="20"/>
      <c r="J389" s="20"/>
      <c r="R389" s="21"/>
    </row>
    <row r="390" spans="2:18" ht="15.75" customHeight="1" x14ac:dyDescent="0.25">
      <c r="B390" s="13"/>
      <c r="F390" s="13"/>
      <c r="I390" s="20"/>
      <c r="J390" s="20"/>
      <c r="R390" s="21"/>
    </row>
    <row r="391" spans="2:18" ht="15.75" customHeight="1" x14ac:dyDescent="0.25">
      <c r="B391" s="13"/>
      <c r="F391" s="13"/>
      <c r="I391" s="20"/>
      <c r="J391" s="20"/>
      <c r="R391" s="21"/>
    </row>
    <row r="392" spans="2:18" ht="15.75" customHeight="1" x14ac:dyDescent="0.25">
      <c r="B392" s="13"/>
      <c r="F392" s="13"/>
      <c r="I392" s="20"/>
      <c r="J392" s="20"/>
      <c r="R392" s="21"/>
    </row>
    <row r="393" spans="2:18" ht="15.75" customHeight="1" x14ac:dyDescent="0.25">
      <c r="B393" s="13"/>
      <c r="F393" s="13"/>
      <c r="I393" s="20"/>
      <c r="J393" s="20"/>
      <c r="R393" s="21"/>
    </row>
    <row r="394" spans="2:18" ht="15.75" customHeight="1" x14ac:dyDescent="0.25">
      <c r="B394" s="13"/>
      <c r="F394" s="13"/>
      <c r="I394" s="20"/>
      <c r="J394" s="20"/>
      <c r="R394" s="21"/>
    </row>
    <row r="395" spans="2:18" ht="15.75" customHeight="1" x14ac:dyDescent="0.25">
      <c r="B395" s="13"/>
      <c r="F395" s="13"/>
      <c r="I395" s="20"/>
      <c r="J395" s="20"/>
      <c r="R395" s="21"/>
    </row>
    <row r="396" spans="2:18" ht="15.75" customHeight="1" x14ac:dyDescent="0.25">
      <c r="B396" s="13"/>
      <c r="F396" s="13"/>
      <c r="I396" s="20"/>
      <c r="J396" s="20"/>
      <c r="R396" s="21"/>
    </row>
    <row r="397" spans="2:18" ht="15.75" customHeight="1" x14ac:dyDescent="0.25">
      <c r="B397" s="13"/>
      <c r="F397" s="13"/>
      <c r="I397" s="20"/>
      <c r="J397" s="20"/>
      <c r="R397" s="21"/>
    </row>
    <row r="398" spans="2:18" ht="15.75" customHeight="1" x14ac:dyDescent="0.25">
      <c r="B398" s="13"/>
      <c r="F398" s="13"/>
      <c r="I398" s="20"/>
      <c r="J398" s="20"/>
      <c r="R398" s="21"/>
    </row>
    <row r="399" spans="2:18" ht="15.75" customHeight="1" x14ac:dyDescent="0.25">
      <c r="B399" s="13"/>
      <c r="F399" s="13"/>
      <c r="I399" s="20"/>
      <c r="J399" s="20"/>
      <c r="R399" s="21"/>
    </row>
    <row r="400" spans="2:18" ht="15.75" customHeight="1" x14ac:dyDescent="0.25">
      <c r="B400" s="13"/>
      <c r="F400" s="13"/>
      <c r="I400" s="20"/>
      <c r="J400" s="20"/>
      <c r="R400" s="21"/>
    </row>
    <row r="401" spans="2:18" ht="15.75" customHeight="1" x14ac:dyDescent="0.25">
      <c r="B401" s="13"/>
      <c r="F401" s="13"/>
      <c r="I401" s="20"/>
      <c r="J401" s="20"/>
      <c r="R401" s="21"/>
    </row>
    <row r="402" spans="2:18" ht="15.75" customHeight="1" x14ac:dyDescent="0.25">
      <c r="B402" s="13"/>
      <c r="F402" s="13"/>
      <c r="I402" s="20"/>
      <c r="J402" s="20"/>
      <c r="R402" s="21"/>
    </row>
    <row r="403" spans="2:18" ht="15.75" customHeight="1" x14ac:dyDescent="0.25">
      <c r="B403" s="13"/>
      <c r="F403" s="13"/>
      <c r="I403" s="20"/>
      <c r="J403" s="20"/>
      <c r="R403" s="21"/>
    </row>
    <row r="404" spans="2:18" ht="15.75" customHeight="1" x14ac:dyDescent="0.25">
      <c r="B404" s="13"/>
      <c r="F404" s="13"/>
      <c r="I404" s="20"/>
      <c r="J404" s="20"/>
      <c r="R404" s="21"/>
    </row>
    <row r="405" spans="2:18" ht="15.75" customHeight="1" x14ac:dyDescent="0.25">
      <c r="B405" s="13"/>
      <c r="F405" s="13"/>
      <c r="I405" s="20"/>
      <c r="J405" s="20"/>
      <c r="R405" s="21"/>
    </row>
    <row r="406" spans="2:18" ht="15.75" customHeight="1" x14ac:dyDescent="0.25">
      <c r="B406" s="13"/>
      <c r="F406" s="13"/>
      <c r="I406" s="10"/>
      <c r="R406" s="21"/>
    </row>
    <row r="407" spans="2:18" ht="15.75" customHeight="1" x14ac:dyDescent="0.25">
      <c r="B407" s="13"/>
      <c r="F407" s="13"/>
      <c r="I407" s="10"/>
      <c r="R407" s="21"/>
    </row>
    <row r="408" spans="2:18" ht="15.75" customHeight="1" x14ac:dyDescent="0.25">
      <c r="B408" s="13"/>
      <c r="F408" s="13"/>
      <c r="I408" s="10"/>
      <c r="R408" s="21"/>
    </row>
    <row r="409" spans="2:18" ht="15.75" customHeight="1" x14ac:dyDescent="0.25">
      <c r="B409" s="13"/>
      <c r="F409" s="13"/>
      <c r="I409" s="10"/>
      <c r="R409" s="21"/>
    </row>
    <row r="410" spans="2:18" ht="15.75" customHeight="1" x14ac:dyDescent="0.25">
      <c r="B410" s="13"/>
      <c r="F410" s="13"/>
      <c r="I410" s="10"/>
      <c r="R410" s="21"/>
    </row>
    <row r="411" spans="2:18" ht="15.75" customHeight="1" x14ac:dyDescent="0.25">
      <c r="B411" s="13"/>
      <c r="F411" s="13"/>
      <c r="I411" s="10"/>
      <c r="R411" s="21"/>
    </row>
    <row r="412" spans="2:18" ht="15.75" customHeight="1" x14ac:dyDescent="0.25">
      <c r="B412" s="13"/>
      <c r="F412" s="13"/>
      <c r="I412" s="10"/>
      <c r="R412" s="21"/>
    </row>
    <row r="413" spans="2:18" ht="15.75" customHeight="1" x14ac:dyDescent="0.25">
      <c r="B413" s="13"/>
      <c r="F413" s="13"/>
      <c r="I413" s="10"/>
      <c r="R413" s="21"/>
    </row>
    <row r="414" spans="2:18" ht="15.75" customHeight="1" x14ac:dyDescent="0.25">
      <c r="B414" s="13"/>
      <c r="F414" s="13"/>
      <c r="I414" s="10"/>
      <c r="R414" s="21"/>
    </row>
    <row r="415" spans="2:18" ht="15.75" customHeight="1" x14ac:dyDescent="0.25">
      <c r="B415" s="13"/>
      <c r="F415" s="13"/>
      <c r="I415" s="10"/>
      <c r="R415" s="21"/>
    </row>
    <row r="416" spans="2:18" ht="15.75" customHeight="1" x14ac:dyDescent="0.25">
      <c r="B416" s="13"/>
      <c r="F416" s="13"/>
      <c r="I416" s="10"/>
      <c r="R416" s="21"/>
    </row>
    <row r="417" spans="2:18" ht="15.75" customHeight="1" x14ac:dyDescent="0.25">
      <c r="B417" s="13"/>
      <c r="F417" s="13"/>
      <c r="I417" s="10"/>
      <c r="R417" s="21"/>
    </row>
    <row r="418" spans="2:18" ht="15.75" customHeight="1" x14ac:dyDescent="0.25">
      <c r="B418" s="13"/>
      <c r="F418" s="13"/>
      <c r="I418" s="10"/>
      <c r="R418" s="21"/>
    </row>
    <row r="419" spans="2:18" ht="15.75" customHeight="1" x14ac:dyDescent="0.25">
      <c r="B419" s="13"/>
      <c r="F419" s="13"/>
      <c r="I419" s="10"/>
      <c r="R419" s="21"/>
    </row>
    <row r="420" spans="2:18" ht="15.75" customHeight="1" x14ac:dyDescent="0.25">
      <c r="B420" s="13"/>
      <c r="F420" s="13"/>
      <c r="I420" s="10"/>
      <c r="R420" s="21"/>
    </row>
    <row r="421" spans="2:18" ht="15.75" customHeight="1" x14ac:dyDescent="0.25">
      <c r="B421" s="13"/>
      <c r="F421" s="13"/>
      <c r="I421" s="10"/>
      <c r="R421" s="21"/>
    </row>
    <row r="422" spans="2:18" ht="15.75" customHeight="1" x14ac:dyDescent="0.25">
      <c r="B422" s="13"/>
      <c r="F422" s="13"/>
      <c r="I422" s="10"/>
      <c r="R422" s="21"/>
    </row>
    <row r="423" spans="2:18" ht="15.75" customHeight="1" x14ac:dyDescent="0.25">
      <c r="B423" s="13"/>
      <c r="F423" s="13"/>
      <c r="I423" s="10"/>
      <c r="R423" s="21"/>
    </row>
    <row r="424" spans="2:18" ht="15.75" customHeight="1" x14ac:dyDescent="0.25">
      <c r="B424" s="13"/>
      <c r="F424" s="13"/>
      <c r="I424" s="20"/>
      <c r="J424" s="20"/>
      <c r="R424" s="21"/>
    </row>
    <row r="425" spans="2:18" ht="15.75" customHeight="1" x14ac:dyDescent="0.25">
      <c r="B425" s="13"/>
      <c r="F425" s="13"/>
      <c r="I425" s="20"/>
      <c r="J425" s="20"/>
      <c r="R425" s="21"/>
    </row>
    <row r="426" spans="2:18" ht="15.75" customHeight="1" x14ac:dyDescent="0.25">
      <c r="B426" s="13"/>
      <c r="F426" s="13"/>
      <c r="I426" s="20"/>
      <c r="J426" s="20"/>
      <c r="R426" s="21"/>
    </row>
    <row r="427" spans="2:18" ht="15.75" customHeight="1" x14ac:dyDescent="0.25">
      <c r="B427" s="13"/>
      <c r="F427" s="13"/>
      <c r="I427" s="20"/>
      <c r="J427" s="20"/>
      <c r="R427" s="21"/>
    </row>
    <row r="428" spans="2:18" ht="15.75" customHeight="1" x14ac:dyDescent="0.25">
      <c r="B428" s="13"/>
      <c r="F428" s="13"/>
      <c r="I428" s="20"/>
      <c r="J428" s="20"/>
      <c r="R428" s="21"/>
    </row>
    <row r="429" spans="2:18" ht="15.75" customHeight="1" x14ac:dyDescent="0.25">
      <c r="B429" s="13"/>
      <c r="F429" s="13"/>
      <c r="I429" s="20"/>
      <c r="J429" s="20"/>
      <c r="R429" s="21"/>
    </row>
    <row r="430" spans="2:18" ht="15.75" customHeight="1" x14ac:dyDescent="0.25">
      <c r="B430" s="13"/>
      <c r="F430" s="13"/>
      <c r="I430" s="20"/>
      <c r="J430" s="20"/>
      <c r="R430" s="21"/>
    </row>
    <row r="431" spans="2:18" ht="15.75" customHeight="1" x14ac:dyDescent="0.25">
      <c r="B431" s="13"/>
      <c r="F431" s="13"/>
      <c r="I431" s="20"/>
      <c r="J431" s="20"/>
      <c r="R431" s="21"/>
    </row>
    <row r="432" spans="2:18" ht="15.75" customHeight="1" x14ac:dyDescent="0.25">
      <c r="B432" s="13"/>
      <c r="F432" s="13"/>
      <c r="I432" s="20"/>
      <c r="J432" s="20"/>
      <c r="R432" s="21"/>
    </row>
    <row r="433" spans="1:18" ht="15.75" customHeight="1" x14ac:dyDescent="0.25">
      <c r="B433" s="13"/>
      <c r="F433" s="13"/>
      <c r="I433" s="20"/>
      <c r="J433" s="20"/>
      <c r="R433" s="21"/>
    </row>
    <row r="434" spans="1:18" ht="15.75" customHeight="1" x14ac:dyDescent="0.25">
      <c r="B434" s="13"/>
      <c r="F434" s="13"/>
      <c r="I434" s="20"/>
      <c r="J434" s="20"/>
      <c r="R434" s="21"/>
    </row>
    <row r="435" spans="1:18" ht="15.75" customHeight="1" x14ac:dyDescent="0.25">
      <c r="B435" s="13"/>
      <c r="F435" s="13"/>
      <c r="I435" s="20"/>
      <c r="J435" s="20"/>
      <c r="R435" s="21"/>
    </row>
    <row r="436" spans="1:18" ht="15.75" customHeight="1" x14ac:dyDescent="0.25">
      <c r="B436" s="13"/>
      <c r="F436" s="13"/>
      <c r="I436" s="20"/>
      <c r="J436" s="20"/>
      <c r="R436" s="21"/>
    </row>
    <row r="437" spans="1:18" ht="15.75" customHeight="1" x14ac:dyDescent="0.25">
      <c r="B437" s="13"/>
      <c r="F437" s="13"/>
      <c r="I437" s="20"/>
      <c r="J437" s="20"/>
      <c r="R437" s="21"/>
    </row>
    <row r="438" spans="1:18" ht="15.75" customHeight="1" x14ac:dyDescent="0.25">
      <c r="B438" s="13"/>
      <c r="F438" s="13"/>
      <c r="I438" s="20"/>
      <c r="J438" s="20"/>
      <c r="R438" s="21"/>
    </row>
    <row r="439" spans="1:18" ht="15.75" customHeight="1" x14ac:dyDescent="0.25">
      <c r="B439" s="13"/>
      <c r="F439" s="13"/>
      <c r="I439" s="20"/>
      <c r="J439" s="20"/>
      <c r="R439" s="21"/>
    </row>
    <row r="440" spans="1:18" ht="15.75" customHeight="1" x14ac:dyDescent="0.25">
      <c r="B440" s="13"/>
      <c r="F440" s="13"/>
      <c r="I440" s="20"/>
      <c r="J440" s="20"/>
      <c r="R440" s="21"/>
    </row>
    <row r="441" spans="1:18" ht="15.75" customHeight="1" x14ac:dyDescent="0.25">
      <c r="A441" s="11" t="s">
        <v>114</v>
      </c>
      <c r="B441" s="13"/>
      <c r="F441" s="13"/>
      <c r="I441" s="20"/>
      <c r="J441" s="20"/>
      <c r="R441" s="21"/>
    </row>
    <row r="442" spans="1:18" ht="15.75" customHeight="1" x14ac:dyDescent="0.25">
      <c r="B442" s="13"/>
      <c r="F442" s="13"/>
      <c r="R442" s="21"/>
    </row>
    <row r="443" spans="1:18" ht="15.75" customHeight="1" x14ac:dyDescent="0.25">
      <c r="B443" s="13"/>
      <c r="F443" s="13"/>
      <c r="I443" s="10"/>
    </row>
    <row r="444" spans="1:18" ht="15.75" customHeight="1" x14ac:dyDescent="0.25">
      <c r="B444" s="13"/>
      <c r="F444" s="13"/>
      <c r="I444" s="10"/>
    </row>
    <row r="445" spans="1:18" ht="15.75" customHeight="1" x14ac:dyDescent="0.25">
      <c r="B445" s="13"/>
      <c r="F445" s="13"/>
      <c r="I445" s="10"/>
    </row>
    <row r="446" spans="1:18" ht="15.75" customHeight="1" x14ac:dyDescent="0.25">
      <c r="B446" s="13"/>
      <c r="F446" s="13"/>
      <c r="I446" s="10"/>
    </row>
    <row r="447" spans="1:18" ht="15.75" customHeight="1" x14ac:dyDescent="0.25">
      <c r="B447" s="13"/>
      <c r="F447" s="13"/>
      <c r="I447" s="10"/>
    </row>
    <row r="448" spans="1:18" ht="15.75" customHeight="1" x14ac:dyDescent="0.25">
      <c r="B448" s="13"/>
      <c r="F448" s="13"/>
      <c r="I448" s="10"/>
    </row>
    <row r="449" spans="2:10" ht="15.75" customHeight="1" x14ac:dyDescent="0.25">
      <c r="B449" s="13"/>
      <c r="F449" s="13"/>
      <c r="I449" s="20"/>
      <c r="J449" s="20"/>
    </row>
    <row r="450" spans="2:10" ht="15.75" customHeight="1" x14ac:dyDescent="0.25">
      <c r="B450" s="13"/>
      <c r="F450" s="13"/>
      <c r="I450" s="10"/>
      <c r="J450" s="10"/>
    </row>
    <row r="451" spans="2:10" ht="15.75" customHeight="1" x14ac:dyDescent="0.25">
      <c r="B451" s="13"/>
      <c r="F451" s="13"/>
      <c r="I451" s="20"/>
      <c r="J451" s="20"/>
    </row>
    <row r="452" spans="2:10" ht="15.75" customHeight="1" x14ac:dyDescent="0.25">
      <c r="B452" s="13"/>
      <c r="F452" s="13"/>
      <c r="I452" s="10"/>
      <c r="J452" s="10"/>
    </row>
    <row r="453" spans="2:10" ht="15.75" customHeight="1" x14ac:dyDescent="0.25">
      <c r="B453" s="13"/>
      <c r="F453" s="13"/>
      <c r="I453" s="20"/>
      <c r="J453" s="20"/>
    </row>
    <row r="454" spans="2:10" ht="15.75" customHeight="1" x14ac:dyDescent="0.25">
      <c r="B454" s="13"/>
      <c r="F454" s="13"/>
      <c r="I454" s="10"/>
      <c r="J454" s="10"/>
    </row>
    <row r="455" spans="2:10" ht="15.75" customHeight="1" x14ac:dyDescent="0.25">
      <c r="B455" s="13"/>
      <c r="F455" s="13"/>
      <c r="I455" s="10"/>
      <c r="J455" s="20"/>
    </row>
    <row r="456" spans="2:10" ht="15.75" customHeight="1" x14ac:dyDescent="0.25">
      <c r="B456" s="13"/>
      <c r="F456" s="13"/>
      <c r="I456" s="10"/>
      <c r="J456" s="20"/>
    </row>
    <row r="457" spans="2:10" ht="15.75" customHeight="1" x14ac:dyDescent="0.25">
      <c r="B457" s="13"/>
      <c r="F457" s="13"/>
      <c r="I457" s="10"/>
      <c r="J457" s="20"/>
    </row>
    <row r="458" spans="2:10" ht="15.75" customHeight="1" x14ac:dyDescent="0.25">
      <c r="B458" s="13"/>
      <c r="F458" s="13"/>
      <c r="I458" s="10"/>
      <c r="J458" s="20"/>
    </row>
    <row r="459" spans="2:10" ht="15.75" customHeight="1" x14ac:dyDescent="0.25">
      <c r="B459" s="13"/>
      <c r="F459" s="13"/>
      <c r="I459" s="10"/>
      <c r="J459" s="20"/>
    </row>
    <row r="460" spans="2:10" ht="15.75" customHeight="1" x14ac:dyDescent="0.25">
      <c r="B460" s="13"/>
      <c r="F460" s="13"/>
      <c r="I460" s="10"/>
      <c r="J460" s="20"/>
    </row>
    <row r="461" spans="2:10" ht="15.75" customHeight="1" x14ac:dyDescent="0.25">
      <c r="B461" s="13"/>
      <c r="F461" s="13"/>
      <c r="I461" s="20"/>
      <c r="J461" s="20"/>
    </row>
    <row r="462" spans="2:10" ht="15.75" customHeight="1" x14ac:dyDescent="0.25">
      <c r="B462" s="13"/>
      <c r="F462" s="13"/>
      <c r="I462" s="10"/>
      <c r="J462" s="10"/>
    </row>
    <row r="463" spans="2:10" ht="15.75" customHeight="1" x14ac:dyDescent="0.25">
      <c r="B463" s="13"/>
      <c r="F463" s="13"/>
      <c r="I463" s="20"/>
      <c r="J463" s="20"/>
    </row>
    <row r="464" spans="2:10" ht="15.75" customHeight="1" x14ac:dyDescent="0.25">
      <c r="B464" s="13"/>
      <c r="F464" s="13"/>
      <c r="I464" s="10"/>
      <c r="J464" s="10"/>
    </row>
    <row r="465" spans="1:10" ht="15.75" customHeight="1" x14ac:dyDescent="0.25">
      <c r="B465" s="13"/>
      <c r="F465" s="13"/>
      <c r="I465" s="20"/>
      <c r="J465" s="20"/>
    </row>
    <row r="466" spans="1:10" ht="15.75" customHeight="1" x14ac:dyDescent="0.25">
      <c r="B466" s="13"/>
      <c r="F466" s="13"/>
      <c r="I466" s="10"/>
      <c r="J466" s="10"/>
    </row>
    <row r="467" spans="1:10" ht="15.75" customHeight="1" x14ac:dyDescent="0.25">
      <c r="B467" s="13"/>
      <c r="F467" s="13"/>
      <c r="I467" s="10"/>
    </row>
    <row r="468" spans="1:10" ht="15.75" customHeight="1" x14ac:dyDescent="0.25">
      <c r="B468" s="13"/>
      <c r="F468" s="13"/>
      <c r="I468" s="10"/>
    </row>
    <row r="469" spans="1:10" ht="15.75" customHeight="1" x14ac:dyDescent="0.25">
      <c r="B469" s="13"/>
      <c r="F469" s="13"/>
      <c r="I469" s="10"/>
    </row>
    <row r="470" spans="1:10" ht="15.75" customHeight="1" x14ac:dyDescent="0.25">
      <c r="B470" s="13"/>
      <c r="F470" s="13"/>
      <c r="I470" s="10"/>
    </row>
    <row r="471" spans="1:10" ht="15.75" customHeight="1" x14ac:dyDescent="0.25">
      <c r="B471" s="13"/>
      <c r="F471" s="13"/>
      <c r="I471" s="10"/>
    </row>
    <row r="472" spans="1:10" ht="15.75" customHeight="1" x14ac:dyDescent="0.25">
      <c r="B472" s="13"/>
      <c r="F472" s="13"/>
      <c r="I472" s="10"/>
    </row>
    <row r="473" spans="1:10" ht="15.75" customHeight="1" x14ac:dyDescent="0.25">
      <c r="B473" s="13"/>
      <c r="F473" s="13"/>
      <c r="I473" s="20"/>
      <c r="J473" s="20"/>
    </row>
    <row r="474" spans="1:10" ht="15.75" customHeight="1" x14ac:dyDescent="0.25">
      <c r="B474" s="13"/>
      <c r="F474" s="13"/>
      <c r="I474" s="10"/>
      <c r="J474" s="10"/>
    </row>
    <row r="475" spans="1:10" ht="15.75" customHeight="1" x14ac:dyDescent="0.25">
      <c r="B475" s="13"/>
      <c r="F475" s="13"/>
      <c r="I475" s="20"/>
      <c r="J475" s="20"/>
    </row>
    <row r="476" spans="1:10" ht="15.75" customHeight="1" x14ac:dyDescent="0.25">
      <c r="B476" s="13"/>
      <c r="F476" s="13"/>
      <c r="I476" s="10"/>
      <c r="J476" s="10"/>
    </row>
    <row r="477" spans="1:10" ht="15.75" customHeight="1" x14ac:dyDescent="0.25">
      <c r="A477" s="11" t="s">
        <v>115</v>
      </c>
      <c r="B477" s="13"/>
      <c r="F477" s="13"/>
      <c r="I477" s="20"/>
      <c r="J477" s="20"/>
    </row>
    <row r="478" spans="1:10" ht="15.75" customHeight="1" x14ac:dyDescent="0.25">
      <c r="B478" s="13"/>
      <c r="F478" s="13"/>
      <c r="I478" s="10"/>
      <c r="J478" s="10"/>
    </row>
    <row r="479" spans="1:10" ht="15.75" customHeight="1" x14ac:dyDescent="0.25">
      <c r="B479" s="13"/>
      <c r="F479" s="13"/>
      <c r="I479" s="10"/>
      <c r="J479" s="20"/>
    </row>
    <row r="480" spans="1:10" ht="15.75" customHeight="1" x14ac:dyDescent="0.25">
      <c r="B480" s="13"/>
      <c r="F480" s="13"/>
      <c r="I480" s="10"/>
      <c r="J480" s="20"/>
    </row>
    <row r="481" spans="2:10" ht="15.75" customHeight="1" x14ac:dyDescent="0.25">
      <c r="B481" s="13"/>
      <c r="F481" s="13"/>
      <c r="I481" s="10"/>
      <c r="J481" s="20"/>
    </row>
    <row r="482" spans="2:10" ht="15.75" customHeight="1" x14ac:dyDescent="0.25">
      <c r="B482" s="13"/>
      <c r="F482" s="13"/>
      <c r="I482" s="10"/>
      <c r="J482" s="20"/>
    </row>
    <row r="483" spans="2:10" ht="15.75" customHeight="1" x14ac:dyDescent="0.25">
      <c r="B483" s="13"/>
      <c r="F483" s="13"/>
      <c r="I483" s="10"/>
      <c r="J483" s="20"/>
    </row>
    <row r="484" spans="2:10" ht="15.75" customHeight="1" x14ac:dyDescent="0.25">
      <c r="B484" s="13"/>
      <c r="F484" s="13"/>
      <c r="I484" s="10"/>
      <c r="J484" s="20"/>
    </row>
    <row r="485" spans="2:10" ht="15.75" customHeight="1" x14ac:dyDescent="0.25">
      <c r="B485" s="13"/>
      <c r="F485" s="13"/>
      <c r="I485" s="20"/>
      <c r="J485" s="20"/>
    </row>
    <row r="486" spans="2:10" ht="15.75" customHeight="1" x14ac:dyDescent="0.25">
      <c r="B486" s="13"/>
      <c r="F486" s="13"/>
      <c r="I486" s="10"/>
      <c r="J486" s="10"/>
    </row>
    <row r="487" spans="2:10" ht="15.75" customHeight="1" x14ac:dyDescent="0.25">
      <c r="B487" s="13"/>
      <c r="F487" s="13"/>
      <c r="I487" s="20"/>
      <c r="J487" s="20"/>
    </row>
    <row r="488" spans="2:10" ht="15.75" customHeight="1" x14ac:dyDescent="0.25">
      <c r="B488" s="13"/>
      <c r="F488" s="13"/>
      <c r="I488" s="10"/>
      <c r="J488" s="10"/>
    </row>
    <row r="489" spans="2:10" ht="15.75" customHeight="1" x14ac:dyDescent="0.25">
      <c r="B489" s="13"/>
      <c r="F489" s="13"/>
      <c r="I489" s="20"/>
      <c r="J489" s="20"/>
    </row>
    <row r="490" spans="2:10" ht="15.75" customHeight="1" x14ac:dyDescent="0.25">
      <c r="B490" s="13"/>
      <c r="F490" s="13"/>
      <c r="I490" s="10"/>
      <c r="J490" s="10"/>
    </row>
    <row r="491" spans="2:10" ht="15.75" customHeight="1" x14ac:dyDescent="0.25">
      <c r="B491" s="13"/>
      <c r="F491" s="13"/>
      <c r="I491" s="10"/>
    </row>
    <row r="492" spans="2:10" ht="15.75" customHeight="1" x14ac:dyDescent="0.25">
      <c r="B492" s="13"/>
      <c r="F492" s="13"/>
      <c r="I492" s="10"/>
    </row>
    <row r="493" spans="2:10" ht="15.75" customHeight="1" x14ac:dyDescent="0.25">
      <c r="B493" s="13"/>
      <c r="F493" s="13"/>
      <c r="I493" s="10"/>
    </row>
    <row r="494" spans="2:10" ht="15.75" customHeight="1" x14ac:dyDescent="0.25">
      <c r="B494" s="13"/>
      <c r="F494" s="13"/>
      <c r="I494" s="10"/>
    </row>
    <row r="495" spans="2:10" ht="15.75" customHeight="1" x14ac:dyDescent="0.25">
      <c r="B495" s="13"/>
      <c r="F495" s="13"/>
      <c r="I495" s="10"/>
    </row>
    <row r="496" spans="2:10" ht="15.75" customHeight="1" x14ac:dyDescent="0.25">
      <c r="B496" s="13"/>
      <c r="F496" s="13"/>
      <c r="I496" s="10"/>
    </row>
    <row r="497" spans="2:10" ht="15.75" customHeight="1" x14ac:dyDescent="0.25">
      <c r="B497" s="13"/>
      <c r="F497" s="13"/>
      <c r="I497" s="20"/>
      <c r="J497" s="20"/>
    </row>
    <row r="498" spans="2:10" ht="15.75" customHeight="1" x14ac:dyDescent="0.25">
      <c r="B498" s="13"/>
      <c r="F498" s="13"/>
      <c r="I498" s="10"/>
      <c r="J498" s="10"/>
    </row>
    <row r="499" spans="2:10" ht="15.75" customHeight="1" x14ac:dyDescent="0.25">
      <c r="B499" s="13"/>
      <c r="F499" s="13"/>
      <c r="I499" s="20"/>
      <c r="J499" s="20"/>
    </row>
    <row r="500" spans="2:10" ht="15.75" customHeight="1" x14ac:dyDescent="0.25">
      <c r="B500" s="13"/>
      <c r="F500" s="13"/>
      <c r="I500" s="10"/>
      <c r="J500" s="10"/>
    </row>
    <row r="501" spans="2:10" ht="15.75" customHeight="1" x14ac:dyDescent="0.25">
      <c r="B501" s="13"/>
      <c r="F501" s="13"/>
      <c r="I501" s="20"/>
      <c r="J501" s="20"/>
    </row>
    <row r="502" spans="2:10" ht="15.75" customHeight="1" x14ac:dyDescent="0.25">
      <c r="B502" s="13"/>
      <c r="F502" s="13"/>
      <c r="I502" s="10"/>
      <c r="J502" s="10"/>
    </row>
    <row r="503" spans="2:10" ht="15.75" customHeight="1" x14ac:dyDescent="0.25">
      <c r="B503" s="13"/>
      <c r="F503" s="13"/>
      <c r="I503" s="10"/>
      <c r="J503" s="20"/>
    </row>
    <row r="504" spans="2:10" ht="15.75" customHeight="1" x14ac:dyDescent="0.25">
      <c r="B504" s="13"/>
      <c r="F504" s="13"/>
      <c r="I504" s="10"/>
      <c r="J504" s="20"/>
    </row>
    <row r="505" spans="2:10" ht="15.75" customHeight="1" x14ac:dyDescent="0.25">
      <c r="B505" s="13"/>
      <c r="F505" s="13"/>
      <c r="I505" s="10"/>
      <c r="J505" s="20"/>
    </row>
    <row r="506" spans="2:10" ht="15.75" customHeight="1" x14ac:dyDescent="0.25">
      <c r="B506" s="13"/>
      <c r="F506" s="13"/>
      <c r="I506" s="10"/>
      <c r="J506" s="20"/>
    </row>
    <row r="507" spans="2:10" ht="15.75" customHeight="1" x14ac:dyDescent="0.25">
      <c r="B507" s="13"/>
      <c r="F507" s="13"/>
      <c r="I507" s="10"/>
      <c r="J507" s="20"/>
    </row>
    <row r="508" spans="2:10" ht="15.75" customHeight="1" x14ac:dyDescent="0.25">
      <c r="B508" s="13"/>
      <c r="F508" s="13"/>
      <c r="I508" s="10"/>
      <c r="J508" s="20"/>
    </row>
    <row r="509" spans="2:10" ht="15.75" customHeight="1" x14ac:dyDescent="0.25">
      <c r="B509" s="13"/>
      <c r="F509" s="13"/>
      <c r="I509" s="20"/>
      <c r="J509" s="20"/>
    </row>
    <row r="510" spans="2:10" ht="15.75" customHeight="1" x14ac:dyDescent="0.25">
      <c r="B510" s="13"/>
      <c r="F510" s="13"/>
      <c r="I510" s="10"/>
      <c r="J510" s="10"/>
    </row>
    <row r="511" spans="2:10" ht="15.75" customHeight="1" x14ac:dyDescent="0.25">
      <c r="B511" s="13"/>
      <c r="F511" s="13"/>
      <c r="I511" s="20"/>
      <c r="J511" s="20"/>
    </row>
    <row r="512" spans="2:10" ht="15.75" customHeight="1" x14ac:dyDescent="0.25">
      <c r="B512" s="13"/>
      <c r="F512" s="13"/>
      <c r="I512" s="10"/>
      <c r="J512" s="10"/>
    </row>
    <row r="513" spans="1:10" ht="15.75" customHeight="1" x14ac:dyDescent="0.25">
      <c r="A513" s="11" t="s">
        <v>116</v>
      </c>
      <c r="B513" s="13"/>
      <c r="F513" s="13"/>
      <c r="I513" s="20"/>
      <c r="J513" s="20"/>
    </row>
    <row r="514" spans="1:10" ht="15.75" customHeight="1" x14ac:dyDescent="0.25">
      <c r="B514" s="13"/>
      <c r="F514" s="13"/>
      <c r="I514" s="10"/>
      <c r="J514" s="10"/>
    </row>
    <row r="515" spans="1:10" ht="15.75" customHeight="1" x14ac:dyDescent="0.25">
      <c r="B515" s="13"/>
      <c r="F515" s="13"/>
      <c r="I515" s="10"/>
    </row>
    <row r="516" spans="1:10" ht="15.75" customHeight="1" x14ac:dyDescent="0.25">
      <c r="B516" s="13"/>
      <c r="F516" s="13"/>
      <c r="I516" s="10"/>
    </row>
    <row r="517" spans="1:10" ht="15.75" customHeight="1" x14ac:dyDescent="0.25">
      <c r="B517" s="13"/>
      <c r="F517" s="13"/>
      <c r="I517" s="10"/>
    </row>
    <row r="518" spans="1:10" ht="15.75" customHeight="1" x14ac:dyDescent="0.25">
      <c r="B518" s="13"/>
      <c r="F518" s="13"/>
      <c r="I518" s="10"/>
    </row>
    <row r="519" spans="1:10" ht="15.75" customHeight="1" x14ac:dyDescent="0.25">
      <c r="B519" s="13"/>
      <c r="F519" s="13"/>
      <c r="I519" s="10"/>
    </row>
    <row r="520" spans="1:10" ht="15.75" customHeight="1" x14ac:dyDescent="0.25">
      <c r="B520" s="13"/>
      <c r="F520" s="13"/>
      <c r="I520" s="10"/>
    </row>
    <row r="521" spans="1:10" ht="15.75" customHeight="1" x14ac:dyDescent="0.25">
      <c r="B521" s="13"/>
      <c r="F521" s="13"/>
      <c r="I521" s="20"/>
      <c r="J521" s="20"/>
    </row>
    <row r="522" spans="1:10" ht="15.75" customHeight="1" x14ac:dyDescent="0.25">
      <c r="B522" s="13"/>
      <c r="F522" s="13"/>
      <c r="I522" s="10"/>
      <c r="J522" s="10"/>
    </row>
    <row r="523" spans="1:10" ht="15.75" customHeight="1" x14ac:dyDescent="0.25">
      <c r="B523" s="13"/>
      <c r="F523" s="13"/>
      <c r="I523" s="20"/>
      <c r="J523" s="20"/>
    </row>
    <row r="524" spans="1:10" ht="15.75" customHeight="1" x14ac:dyDescent="0.25">
      <c r="B524" s="13"/>
      <c r="F524" s="13"/>
      <c r="I524" s="10"/>
      <c r="J524" s="10"/>
    </row>
    <row r="525" spans="1:10" ht="15.75" customHeight="1" x14ac:dyDescent="0.25">
      <c r="B525" s="13"/>
      <c r="F525" s="13"/>
      <c r="I525" s="20"/>
      <c r="J525" s="20"/>
    </row>
    <row r="526" spans="1:10" ht="15.75" customHeight="1" x14ac:dyDescent="0.25">
      <c r="B526" s="13"/>
      <c r="F526" s="13"/>
      <c r="I526" s="10"/>
      <c r="J526" s="10"/>
    </row>
    <row r="527" spans="1:10" ht="15.75" customHeight="1" x14ac:dyDescent="0.25">
      <c r="B527" s="13"/>
      <c r="F527" s="13"/>
      <c r="I527" s="10"/>
    </row>
    <row r="528" spans="1:10" ht="15.75" customHeight="1" x14ac:dyDescent="0.25">
      <c r="B528" s="13"/>
      <c r="F528" s="13"/>
      <c r="I528" s="10"/>
    </row>
    <row r="529" spans="2:10" ht="15.75" customHeight="1" x14ac:dyDescent="0.25">
      <c r="B529" s="13"/>
      <c r="F529" s="13"/>
      <c r="I529" s="10"/>
    </row>
    <row r="530" spans="2:10" ht="15.75" customHeight="1" x14ac:dyDescent="0.25">
      <c r="B530" s="13"/>
      <c r="F530" s="13"/>
      <c r="I530" s="10"/>
    </row>
    <row r="531" spans="2:10" ht="15.75" customHeight="1" x14ac:dyDescent="0.25">
      <c r="B531" s="13"/>
      <c r="F531" s="13"/>
      <c r="I531" s="10"/>
    </row>
    <row r="532" spans="2:10" ht="15.75" customHeight="1" x14ac:dyDescent="0.25">
      <c r="B532" s="13"/>
      <c r="F532" s="13"/>
      <c r="I532" s="10"/>
    </row>
    <row r="533" spans="2:10" ht="15.75" customHeight="1" x14ac:dyDescent="0.25">
      <c r="B533" s="13"/>
      <c r="F533" s="13"/>
      <c r="I533" s="20"/>
      <c r="J533" s="20"/>
    </row>
    <row r="534" spans="2:10" ht="15.75" customHeight="1" x14ac:dyDescent="0.25">
      <c r="B534" s="13"/>
      <c r="F534" s="13"/>
      <c r="I534" s="10"/>
      <c r="J534" s="10"/>
    </row>
    <row r="535" spans="2:10" ht="15.75" customHeight="1" x14ac:dyDescent="0.25">
      <c r="B535" s="13"/>
      <c r="F535" s="13"/>
      <c r="I535" s="20"/>
      <c r="J535" s="20"/>
    </row>
    <row r="536" spans="2:10" ht="15.75" customHeight="1" x14ac:dyDescent="0.25">
      <c r="B536" s="13"/>
      <c r="F536" s="13"/>
      <c r="I536" s="10"/>
      <c r="J536" s="10"/>
    </row>
    <row r="537" spans="2:10" ht="15.75" customHeight="1" x14ac:dyDescent="0.25">
      <c r="B537" s="13"/>
      <c r="F537" s="13"/>
      <c r="I537" s="20"/>
      <c r="J537" s="20"/>
    </row>
    <row r="538" spans="2:10" ht="15.75" customHeight="1" x14ac:dyDescent="0.25">
      <c r="B538" s="13"/>
      <c r="F538" s="13"/>
      <c r="I538" s="10"/>
      <c r="J538" s="10"/>
    </row>
    <row r="539" spans="2:10" ht="15.75" customHeight="1" x14ac:dyDescent="0.25">
      <c r="B539" s="13"/>
      <c r="F539" s="13"/>
      <c r="I539" s="10"/>
    </row>
    <row r="540" spans="2:10" ht="15.75" customHeight="1" x14ac:dyDescent="0.25">
      <c r="B540" s="13"/>
      <c r="F540" s="13"/>
      <c r="I540" s="10"/>
    </row>
    <row r="541" spans="2:10" ht="15.75" customHeight="1" x14ac:dyDescent="0.25">
      <c r="B541" s="13"/>
      <c r="F541" s="13"/>
      <c r="I541" s="10"/>
    </row>
    <row r="542" spans="2:10" ht="15.75" customHeight="1" x14ac:dyDescent="0.25">
      <c r="B542" s="13"/>
      <c r="F542" s="13"/>
      <c r="I542" s="10"/>
    </row>
    <row r="543" spans="2:10" ht="15.75" customHeight="1" x14ac:dyDescent="0.25">
      <c r="B543" s="13"/>
      <c r="F543" s="13"/>
      <c r="I543" s="10"/>
    </row>
    <row r="544" spans="2:10" ht="15.75" customHeight="1" x14ac:dyDescent="0.25">
      <c r="B544" s="13"/>
      <c r="F544" s="13"/>
      <c r="I544" s="10"/>
    </row>
    <row r="545" spans="1:10" ht="15.75" customHeight="1" x14ac:dyDescent="0.25">
      <c r="B545" s="13"/>
      <c r="F545" s="13"/>
      <c r="I545" s="20"/>
      <c r="J545" s="20"/>
    </row>
    <row r="546" spans="1:10" ht="15.75" customHeight="1" x14ac:dyDescent="0.25">
      <c r="B546" s="13"/>
      <c r="F546" s="13"/>
      <c r="I546" s="10"/>
      <c r="J546" s="10"/>
    </row>
    <row r="547" spans="1:10" ht="15.75" customHeight="1" x14ac:dyDescent="0.25">
      <c r="B547" s="13"/>
      <c r="F547" s="13"/>
      <c r="I547" s="20"/>
      <c r="J547" s="20"/>
    </row>
    <row r="548" spans="1:10" ht="15.75" customHeight="1" x14ac:dyDescent="0.25">
      <c r="B548" s="13"/>
      <c r="F548" s="13"/>
      <c r="I548" s="10"/>
      <c r="J548" s="10"/>
    </row>
    <row r="549" spans="1:10" ht="15.75" customHeight="1" x14ac:dyDescent="0.25">
      <c r="A549" s="11" t="s">
        <v>117</v>
      </c>
      <c r="B549" s="13"/>
      <c r="F549" s="13"/>
      <c r="I549" s="20"/>
      <c r="J549" s="20"/>
    </row>
    <row r="550" spans="1:10" ht="15.75" customHeight="1" x14ac:dyDescent="0.25">
      <c r="B550" s="13"/>
      <c r="F550" s="13"/>
      <c r="I550" s="10"/>
      <c r="J550" s="10"/>
    </row>
    <row r="551" spans="1:10" ht="15.75" customHeight="1" x14ac:dyDescent="0.25">
      <c r="B551" s="13"/>
      <c r="F551" s="13"/>
      <c r="I551" s="10"/>
    </row>
    <row r="552" spans="1:10" ht="15.75" customHeight="1" x14ac:dyDescent="0.25">
      <c r="B552" s="13"/>
      <c r="F552" s="13"/>
      <c r="I552" s="10"/>
    </row>
    <row r="553" spans="1:10" ht="15.75" customHeight="1" x14ac:dyDescent="0.25">
      <c r="B553" s="13"/>
      <c r="F553" s="13"/>
      <c r="I553" s="10"/>
    </row>
    <row r="554" spans="1:10" ht="15.75" customHeight="1" x14ac:dyDescent="0.25">
      <c r="B554" s="13"/>
      <c r="F554" s="13"/>
      <c r="I554" s="10"/>
    </row>
    <row r="555" spans="1:10" ht="15.75" customHeight="1" x14ac:dyDescent="0.25">
      <c r="B555" s="13"/>
      <c r="F555" s="13"/>
      <c r="I555" s="10"/>
    </row>
    <row r="556" spans="1:10" ht="15.75" customHeight="1" x14ac:dyDescent="0.25">
      <c r="B556" s="13"/>
      <c r="F556" s="13"/>
      <c r="I556" s="10"/>
    </row>
    <row r="557" spans="1:10" ht="15.75" customHeight="1" x14ac:dyDescent="0.25">
      <c r="B557" s="13"/>
      <c r="F557" s="13"/>
      <c r="I557" s="20"/>
      <c r="J557" s="20"/>
    </row>
    <row r="558" spans="1:10" ht="15.75" customHeight="1" x14ac:dyDescent="0.25">
      <c r="B558" s="13"/>
      <c r="F558" s="13"/>
      <c r="I558" s="10"/>
      <c r="J558" s="10"/>
    </row>
    <row r="559" spans="1:10" ht="15.75" customHeight="1" x14ac:dyDescent="0.25">
      <c r="B559" s="13"/>
      <c r="F559" s="13"/>
      <c r="I559" s="20"/>
      <c r="J559" s="20"/>
    </row>
    <row r="560" spans="1:10" ht="15.75" customHeight="1" x14ac:dyDescent="0.25">
      <c r="B560" s="13"/>
      <c r="F560" s="13"/>
      <c r="I560" s="10"/>
      <c r="J560" s="10"/>
    </row>
    <row r="561" spans="2:10" ht="15.75" customHeight="1" x14ac:dyDescent="0.25">
      <c r="B561" s="13"/>
      <c r="F561" s="13"/>
      <c r="I561" s="20"/>
      <c r="J561" s="20"/>
    </row>
    <row r="562" spans="2:10" ht="15.75" customHeight="1" x14ac:dyDescent="0.25">
      <c r="B562" s="13"/>
      <c r="F562" s="13"/>
      <c r="I562" s="10"/>
      <c r="J562" s="10"/>
    </row>
    <row r="563" spans="2:10" ht="15.75" customHeight="1" x14ac:dyDescent="0.25">
      <c r="B563" s="13"/>
      <c r="F563" s="13"/>
      <c r="I563" s="10"/>
    </row>
    <row r="564" spans="2:10" ht="15.75" customHeight="1" x14ac:dyDescent="0.25">
      <c r="B564" s="13"/>
      <c r="F564" s="13"/>
      <c r="I564" s="10"/>
    </row>
    <row r="565" spans="2:10" ht="15.75" customHeight="1" x14ac:dyDescent="0.25">
      <c r="B565" s="13"/>
      <c r="F565" s="13"/>
      <c r="I565" s="10"/>
    </row>
    <row r="566" spans="2:10" ht="15.75" customHeight="1" x14ac:dyDescent="0.25">
      <c r="B566" s="13"/>
      <c r="F566" s="13"/>
      <c r="I566" s="10"/>
    </row>
    <row r="567" spans="2:10" ht="15.75" customHeight="1" x14ac:dyDescent="0.25">
      <c r="B567" s="13"/>
      <c r="F567" s="13"/>
      <c r="I567" s="10"/>
    </row>
    <row r="568" spans="2:10" ht="15.75" customHeight="1" x14ac:dyDescent="0.25">
      <c r="B568" s="13"/>
      <c r="F568" s="13"/>
      <c r="I568" s="10"/>
    </row>
    <row r="569" spans="2:10" ht="15.75" customHeight="1" x14ac:dyDescent="0.25">
      <c r="B569" s="13"/>
      <c r="F569" s="13"/>
      <c r="I569" s="20"/>
      <c r="J569" s="20"/>
    </row>
    <row r="570" spans="2:10" ht="15.75" customHeight="1" x14ac:dyDescent="0.25">
      <c r="B570" s="13"/>
      <c r="F570" s="13"/>
      <c r="I570" s="10"/>
      <c r="J570" s="10"/>
    </row>
    <row r="571" spans="2:10" ht="15.75" customHeight="1" x14ac:dyDescent="0.25">
      <c r="B571" s="13"/>
      <c r="F571" s="13"/>
      <c r="I571" s="20"/>
      <c r="J571" s="20"/>
    </row>
    <row r="572" spans="2:10" ht="15.75" customHeight="1" x14ac:dyDescent="0.25">
      <c r="B572" s="13"/>
      <c r="F572" s="13"/>
      <c r="I572" s="10"/>
      <c r="J572" s="10"/>
    </row>
    <row r="573" spans="2:10" ht="15.75" customHeight="1" x14ac:dyDescent="0.25">
      <c r="B573" s="13"/>
      <c r="F573" s="13"/>
      <c r="I573" s="20"/>
      <c r="J573" s="20"/>
    </row>
    <row r="574" spans="2:10" ht="15.75" customHeight="1" x14ac:dyDescent="0.25">
      <c r="B574" s="13"/>
      <c r="F574" s="13"/>
      <c r="I574" s="10"/>
      <c r="J574" s="10"/>
    </row>
    <row r="575" spans="2:10" ht="15.75" customHeight="1" x14ac:dyDescent="0.25">
      <c r="B575" s="13"/>
      <c r="F575" s="13"/>
      <c r="I575" s="10"/>
    </row>
    <row r="576" spans="2:10" ht="15.75" customHeight="1" x14ac:dyDescent="0.25">
      <c r="B576" s="13"/>
      <c r="F576" s="13"/>
      <c r="I576" s="10"/>
    </row>
    <row r="577" spans="1:10" ht="15.75" customHeight="1" x14ac:dyDescent="0.25">
      <c r="B577" s="13"/>
      <c r="F577" s="13"/>
      <c r="I577" s="10"/>
    </row>
    <row r="578" spans="1:10" ht="15.75" customHeight="1" x14ac:dyDescent="0.25">
      <c r="B578" s="13"/>
      <c r="F578" s="13"/>
      <c r="I578" s="10"/>
    </row>
    <row r="579" spans="1:10" ht="15.75" customHeight="1" x14ac:dyDescent="0.25">
      <c r="B579" s="13"/>
      <c r="F579" s="13"/>
      <c r="I579" s="10"/>
    </row>
    <row r="580" spans="1:10" ht="15.75" customHeight="1" x14ac:dyDescent="0.25">
      <c r="B580" s="13"/>
      <c r="F580" s="13"/>
      <c r="I580" s="10"/>
    </row>
    <row r="581" spans="1:10" ht="15.75" customHeight="1" x14ac:dyDescent="0.25">
      <c r="B581" s="13"/>
      <c r="F581" s="13"/>
      <c r="I581" s="20"/>
      <c r="J581" s="20"/>
    </row>
    <row r="582" spans="1:10" ht="15.75" customHeight="1" x14ac:dyDescent="0.25">
      <c r="B582" s="13"/>
      <c r="F582" s="13"/>
      <c r="I582" s="10"/>
      <c r="J582" s="10"/>
    </row>
    <row r="583" spans="1:10" ht="15.75" customHeight="1" x14ac:dyDescent="0.25">
      <c r="B583" s="13"/>
      <c r="F583" s="13"/>
      <c r="I583" s="20"/>
      <c r="J583" s="20"/>
    </row>
    <row r="584" spans="1:10" ht="15.75" customHeight="1" x14ac:dyDescent="0.25">
      <c r="B584" s="13"/>
      <c r="F584" s="13"/>
      <c r="I584" s="10"/>
      <c r="J584" s="10"/>
    </row>
    <row r="585" spans="1:10" ht="15.75" customHeight="1" x14ac:dyDescent="0.25">
      <c r="B585" s="13"/>
      <c r="F585" s="13"/>
      <c r="I585" s="20"/>
      <c r="J585" s="20"/>
    </row>
    <row r="586" spans="1:10" ht="15.75" customHeight="1" x14ac:dyDescent="0.25">
      <c r="A586" s="11" t="s">
        <v>114</v>
      </c>
      <c r="B586" s="13"/>
      <c r="F586" s="13"/>
      <c r="I586" s="10"/>
      <c r="J586" s="10"/>
    </row>
    <row r="587" spans="1:10" ht="15.75" customHeight="1" x14ac:dyDescent="0.25">
      <c r="B587" s="13"/>
      <c r="F587" s="13"/>
    </row>
    <row r="588" spans="1:10" ht="15.75" customHeight="1" x14ac:dyDescent="0.25">
      <c r="B588" s="13"/>
      <c r="F588" s="13"/>
      <c r="I588" s="10"/>
    </row>
    <row r="589" spans="1:10" ht="15.75" customHeight="1" x14ac:dyDescent="0.25">
      <c r="B589" s="13"/>
      <c r="F589" s="13"/>
      <c r="I589" s="10"/>
    </row>
    <row r="590" spans="1:10" ht="15.75" customHeight="1" x14ac:dyDescent="0.25">
      <c r="B590" s="13"/>
      <c r="F590" s="13"/>
      <c r="I590" s="10"/>
    </row>
    <row r="591" spans="1:10" ht="15.75" customHeight="1" x14ac:dyDescent="0.25">
      <c r="B591" s="13"/>
      <c r="F591" s="13"/>
      <c r="I591" s="10"/>
    </row>
    <row r="592" spans="1:10" ht="15.75" customHeight="1" x14ac:dyDescent="0.25">
      <c r="B592" s="13"/>
      <c r="F592" s="13"/>
      <c r="I592" s="10"/>
    </row>
    <row r="593" spans="2:10" ht="15.75" customHeight="1" x14ac:dyDescent="0.25">
      <c r="B593" s="13"/>
      <c r="F593" s="13"/>
      <c r="I593" s="10"/>
    </row>
    <row r="594" spans="2:10" ht="15.75" customHeight="1" x14ac:dyDescent="0.25">
      <c r="B594" s="13"/>
      <c r="F594" s="13"/>
      <c r="I594" s="20"/>
      <c r="J594" s="20"/>
    </row>
    <row r="595" spans="2:10" ht="15.75" customHeight="1" x14ac:dyDescent="0.25">
      <c r="B595" s="13"/>
      <c r="F595" s="13"/>
      <c r="I595" s="20"/>
      <c r="J595" s="20"/>
    </row>
    <row r="596" spans="2:10" ht="15.75" customHeight="1" x14ac:dyDescent="0.25">
      <c r="B596" s="13"/>
      <c r="F596" s="13"/>
      <c r="I596" s="20"/>
      <c r="J596" s="20"/>
    </row>
    <row r="597" spans="2:10" ht="15.75" customHeight="1" x14ac:dyDescent="0.25">
      <c r="B597" s="13"/>
      <c r="F597" s="13"/>
      <c r="I597" s="20"/>
      <c r="J597" s="20"/>
    </row>
    <row r="598" spans="2:10" ht="15.75" customHeight="1" x14ac:dyDescent="0.25">
      <c r="B598" s="13"/>
      <c r="F598" s="13"/>
      <c r="I598" s="20"/>
      <c r="J598" s="20"/>
    </row>
    <row r="599" spans="2:10" ht="15.75" customHeight="1" x14ac:dyDescent="0.25">
      <c r="B599" s="13"/>
      <c r="F599" s="13"/>
      <c r="I599" s="20"/>
      <c r="J599" s="20"/>
    </row>
    <row r="600" spans="2:10" ht="15.75" customHeight="1" x14ac:dyDescent="0.25">
      <c r="B600" s="13"/>
      <c r="F600" s="13"/>
      <c r="I600" s="10"/>
    </row>
    <row r="601" spans="2:10" ht="15.75" customHeight="1" x14ac:dyDescent="0.25">
      <c r="B601" s="13"/>
      <c r="F601" s="13"/>
      <c r="I601" s="10"/>
    </row>
    <row r="602" spans="2:10" ht="15.75" customHeight="1" x14ac:dyDescent="0.25">
      <c r="B602" s="13"/>
      <c r="F602" s="13"/>
      <c r="I602" s="10"/>
    </row>
    <row r="603" spans="2:10" ht="15.75" customHeight="1" x14ac:dyDescent="0.25">
      <c r="B603" s="13"/>
      <c r="F603" s="13"/>
      <c r="I603" s="10"/>
    </row>
    <row r="604" spans="2:10" ht="15.75" customHeight="1" x14ac:dyDescent="0.25">
      <c r="B604" s="13"/>
      <c r="F604" s="13"/>
      <c r="I604" s="10"/>
    </row>
    <row r="605" spans="2:10" ht="15.75" customHeight="1" x14ac:dyDescent="0.25">
      <c r="B605" s="13"/>
      <c r="F605" s="13"/>
      <c r="I605" s="10"/>
    </row>
    <row r="606" spans="2:10" ht="15.75" customHeight="1" x14ac:dyDescent="0.25">
      <c r="B606" s="13"/>
      <c r="F606" s="13"/>
      <c r="I606" s="20"/>
      <c r="J606" s="20"/>
    </row>
    <row r="607" spans="2:10" ht="15.75" customHeight="1" x14ac:dyDescent="0.25">
      <c r="B607" s="13"/>
      <c r="F607" s="13"/>
      <c r="I607" s="20"/>
      <c r="J607" s="20"/>
    </row>
    <row r="608" spans="2:10" ht="15.75" customHeight="1" x14ac:dyDescent="0.25">
      <c r="B608" s="13"/>
      <c r="F608" s="13"/>
      <c r="I608" s="20"/>
      <c r="J608" s="20"/>
    </row>
    <row r="609" spans="1:10" ht="15.75" customHeight="1" x14ac:dyDescent="0.25">
      <c r="B609" s="13"/>
      <c r="F609" s="13"/>
      <c r="I609" s="20"/>
      <c r="J609" s="20"/>
    </row>
    <row r="610" spans="1:10" ht="15.75" customHeight="1" x14ac:dyDescent="0.25">
      <c r="B610" s="13"/>
      <c r="F610" s="13"/>
      <c r="I610" s="20"/>
      <c r="J610" s="20"/>
    </row>
    <row r="611" spans="1:10" ht="15.75" customHeight="1" x14ac:dyDescent="0.25">
      <c r="B611" s="13"/>
      <c r="F611" s="13"/>
      <c r="I611" s="20"/>
      <c r="J611" s="20"/>
    </row>
    <row r="612" spans="1:10" ht="15.75" customHeight="1" x14ac:dyDescent="0.25">
      <c r="B612" s="13"/>
      <c r="F612" s="13"/>
      <c r="I612" s="10"/>
    </row>
    <row r="613" spans="1:10" ht="15.75" customHeight="1" x14ac:dyDescent="0.25">
      <c r="B613" s="13"/>
      <c r="F613" s="13"/>
      <c r="I613" s="10"/>
    </row>
    <row r="614" spans="1:10" ht="15.75" customHeight="1" x14ac:dyDescent="0.25">
      <c r="B614" s="13"/>
      <c r="F614" s="13"/>
      <c r="I614" s="10"/>
    </row>
    <row r="615" spans="1:10" ht="15.75" customHeight="1" x14ac:dyDescent="0.25">
      <c r="B615" s="13"/>
      <c r="F615" s="13"/>
      <c r="I615" s="10"/>
    </row>
    <row r="616" spans="1:10" ht="15.75" customHeight="1" x14ac:dyDescent="0.25">
      <c r="B616" s="13"/>
      <c r="F616" s="13"/>
      <c r="I616" s="10"/>
    </row>
    <row r="617" spans="1:10" ht="15.75" customHeight="1" x14ac:dyDescent="0.25">
      <c r="B617" s="13"/>
      <c r="F617" s="13"/>
      <c r="I617" s="10"/>
    </row>
    <row r="618" spans="1:10" ht="15.75" customHeight="1" x14ac:dyDescent="0.25">
      <c r="B618" s="13"/>
      <c r="F618" s="13"/>
      <c r="I618" s="20"/>
      <c r="J618" s="20"/>
    </row>
    <row r="619" spans="1:10" ht="15.75" customHeight="1" x14ac:dyDescent="0.25">
      <c r="B619" s="13"/>
      <c r="F619" s="13"/>
      <c r="I619" s="20"/>
      <c r="J619" s="20"/>
    </row>
    <row r="620" spans="1:10" ht="15.75" customHeight="1" x14ac:dyDescent="0.25">
      <c r="B620" s="13"/>
      <c r="F620" s="13"/>
      <c r="I620" s="20"/>
      <c r="J620" s="20"/>
    </row>
    <row r="621" spans="1:10" ht="15.75" customHeight="1" x14ac:dyDescent="0.25">
      <c r="B621" s="13"/>
      <c r="F621" s="13"/>
      <c r="I621" s="20"/>
      <c r="J621" s="20"/>
    </row>
    <row r="622" spans="1:10" ht="15.75" customHeight="1" x14ac:dyDescent="0.25">
      <c r="A622" s="11" t="s">
        <v>115</v>
      </c>
      <c r="B622" s="13"/>
      <c r="F622" s="13"/>
      <c r="I622" s="20"/>
      <c r="J622" s="20"/>
    </row>
    <row r="623" spans="1:10" ht="15.75" customHeight="1" x14ac:dyDescent="0.25">
      <c r="B623" s="13"/>
      <c r="F623" s="13"/>
      <c r="I623" s="20"/>
      <c r="J623" s="20"/>
    </row>
    <row r="624" spans="1:10" ht="15.75" customHeight="1" x14ac:dyDescent="0.25">
      <c r="B624" s="13"/>
      <c r="F624" s="13"/>
      <c r="I624" s="10"/>
    </row>
    <row r="625" spans="2:10" ht="15.75" customHeight="1" x14ac:dyDescent="0.25">
      <c r="B625" s="13"/>
      <c r="F625" s="13"/>
      <c r="I625" s="10"/>
    </row>
    <row r="626" spans="2:10" ht="15.75" customHeight="1" x14ac:dyDescent="0.25">
      <c r="B626" s="13"/>
      <c r="F626" s="13"/>
      <c r="I626" s="10"/>
    </row>
    <row r="627" spans="2:10" ht="15.75" customHeight="1" x14ac:dyDescent="0.25">
      <c r="B627" s="13"/>
      <c r="F627" s="13"/>
      <c r="I627" s="10"/>
    </row>
    <row r="628" spans="2:10" ht="15.75" customHeight="1" x14ac:dyDescent="0.25">
      <c r="B628" s="13"/>
      <c r="F628" s="13"/>
      <c r="I628" s="10"/>
    </row>
    <row r="629" spans="2:10" ht="15.75" customHeight="1" x14ac:dyDescent="0.25">
      <c r="B629" s="13"/>
      <c r="F629" s="13"/>
      <c r="I629" s="10"/>
    </row>
    <row r="630" spans="2:10" ht="15.75" customHeight="1" x14ac:dyDescent="0.25">
      <c r="B630" s="13"/>
      <c r="F630" s="13"/>
      <c r="I630" s="20"/>
      <c r="J630" s="20"/>
    </row>
    <row r="631" spans="2:10" ht="15.75" customHeight="1" x14ac:dyDescent="0.25">
      <c r="B631" s="13"/>
      <c r="F631" s="13"/>
      <c r="I631" s="20"/>
      <c r="J631" s="20"/>
    </row>
    <row r="632" spans="2:10" ht="15.75" customHeight="1" x14ac:dyDescent="0.25">
      <c r="B632" s="13"/>
      <c r="F632" s="13"/>
      <c r="I632" s="20"/>
      <c r="J632" s="20"/>
    </row>
    <row r="633" spans="2:10" ht="15.75" customHeight="1" x14ac:dyDescent="0.25">
      <c r="B633" s="13"/>
      <c r="F633" s="13"/>
      <c r="I633" s="20"/>
      <c r="J633" s="20"/>
    </row>
    <row r="634" spans="2:10" ht="15.75" customHeight="1" x14ac:dyDescent="0.25">
      <c r="B634" s="13"/>
      <c r="F634" s="13"/>
      <c r="I634" s="20"/>
      <c r="J634" s="20"/>
    </row>
    <row r="635" spans="2:10" ht="15.75" customHeight="1" x14ac:dyDescent="0.25">
      <c r="B635" s="13"/>
      <c r="F635" s="13"/>
      <c r="I635" s="20"/>
      <c r="J635" s="20"/>
    </row>
    <row r="636" spans="2:10" ht="15.75" customHeight="1" x14ac:dyDescent="0.25">
      <c r="B636" s="13"/>
      <c r="F636" s="13"/>
      <c r="I636" s="10"/>
    </row>
    <row r="637" spans="2:10" ht="15.75" customHeight="1" x14ac:dyDescent="0.25">
      <c r="B637" s="13"/>
      <c r="F637" s="13"/>
      <c r="I637" s="10"/>
    </row>
    <row r="638" spans="2:10" ht="15.75" customHeight="1" x14ac:dyDescent="0.25">
      <c r="B638" s="13"/>
      <c r="F638" s="13"/>
      <c r="I638" s="10"/>
    </row>
    <row r="639" spans="2:10" ht="15.75" customHeight="1" x14ac:dyDescent="0.25">
      <c r="B639" s="13"/>
      <c r="F639" s="13"/>
      <c r="I639" s="10"/>
    </row>
    <row r="640" spans="2:10" ht="15.75" customHeight="1" x14ac:dyDescent="0.25">
      <c r="B640" s="13"/>
      <c r="F640" s="13"/>
      <c r="I640" s="10"/>
    </row>
    <row r="641" spans="2:10" ht="15.75" customHeight="1" x14ac:dyDescent="0.25">
      <c r="B641" s="13"/>
      <c r="F641" s="13"/>
      <c r="I641" s="10"/>
    </row>
    <row r="642" spans="2:10" ht="15.75" customHeight="1" x14ac:dyDescent="0.25">
      <c r="B642" s="13"/>
      <c r="F642" s="13"/>
      <c r="I642" s="20"/>
      <c r="J642" s="20"/>
    </row>
    <row r="643" spans="2:10" ht="15.75" customHeight="1" x14ac:dyDescent="0.25">
      <c r="B643" s="13"/>
      <c r="F643" s="13"/>
      <c r="I643" s="20"/>
      <c r="J643" s="20"/>
    </row>
    <row r="644" spans="2:10" ht="15.75" customHeight="1" x14ac:dyDescent="0.25">
      <c r="B644" s="13"/>
      <c r="F644" s="13"/>
      <c r="I644" s="20"/>
      <c r="J644" s="20"/>
    </row>
    <row r="645" spans="2:10" ht="15.75" customHeight="1" x14ac:dyDescent="0.25">
      <c r="B645" s="13"/>
      <c r="F645" s="13"/>
      <c r="I645" s="20"/>
      <c r="J645" s="20"/>
    </row>
    <row r="646" spans="2:10" ht="15.75" customHeight="1" x14ac:dyDescent="0.25">
      <c r="B646" s="13"/>
      <c r="F646" s="13"/>
      <c r="I646" s="20"/>
      <c r="J646" s="20"/>
    </row>
    <row r="647" spans="2:10" ht="15.75" customHeight="1" x14ac:dyDescent="0.25">
      <c r="B647" s="13"/>
      <c r="F647" s="13"/>
      <c r="I647" s="20"/>
      <c r="J647" s="20"/>
    </row>
    <row r="648" spans="2:10" ht="15.75" customHeight="1" x14ac:dyDescent="0.25">
      <c r="B648" s="13"/>
      <c r="F648" s="13"/>
      <c r="I648" s="10"/>
    </row>
    <row r="649" spans="2:10" ht="15.75" customHeight="1" x14ac:dyDescent="0.25">
      <c r="B649" s="13"/>
      <c r="F649" s="13"/>
      <c r="I649" s="10"/>
    </row>
    <row r="650" spans="2:10" ht="15.75" customHeight="1" x14ac:dyDescent="0.25">
      <c r="B650" s="13"/>
      <c r="F650" s="13"/>
      <c r="I650" s="10"/>
    </row>
    <row r="651" spans="2:10" ht="15.75" customHeight="1" x14ac:dyDescent="0.25">
      <c r="B651" s="13"/>
      <c r="F651" s="13"/>
      <c r="I651" s="10"/>
    </row>
    <row r="652" spans="2:10" ht="15.75" customHeight="1" x14ac:dyDescent="0.25">
      <c r="B652" s="13"/>
      <c r="F652" s="13"/>
      <c r="I652" s="10"/>
    </row>
    <row r="653" spans="2:10" ht="15.75" customHeight="1" x14ac:dyDescent="0.25">
      <c r="B653" s="13"/>
      <c r="F653" s="13"/>
      <c r="I653" s="10"/>
    </row>
    <row r="654" spans="2:10" ht="15.75" customHeight="1" x14ac:dyDescent="0.25">
      <c r="B654" s="13"/>
      <c r="F654" s="13"/>
      <c r="I654" s="20"/>
      <c r="J654" s="20"/>
    </row>
    <row r="655" spans="2:10" ht="15.75" customHeight="1" x14ac:dyDescent="0.25">
      <c r="B655" s="13"/>
      <c r="F655" s="13"/>
      <c r="I655" s="20"/>
      <c r="J655" s="20"/>
    </row>
    <row r="656" spans="2:10" ht="15.75" customHeight="1" x14ac:dyDescent="0.25">
      <c r="B656" s="13"/>
      <c r="F656" s="13"/>
      <c r="I656" s="20"/>
      <c r="J656" s="20"/>
    </row>
    <row r="657" spans="1:10" ht="15.75" customHeight="1" x14ac:dyDescent="0.25">
      <c r="B657" s="13"/>
      <c r="F657" s="13"/>
      <c r="I657" s="20"/>
      <c r="J657" s="20"/>
    </row>
    <row r="658" spans="1:10" ht="15.75" customHeight="1" x14ac:dyDescent="0.25">
      <c r="A658" s="11" t="s">
        <v>116</v>
      </c>
      <c r="B658" s="13"/>
      <c r="F658" s="13"/>
      <c r="I658" s="20"/>
      <c r="J658" s="20"/>
    </row>
    <row r="659" spans="1:10" ht="15.75" customHeight="1" x14ac:dyDescent="0.25">
      <c r="B659" s="13"/>
      <c r="F659" s="13"/>
      <c r="I659" s="20"/>
      <c r="J659" s="20"/>
    </row>
    <row r="660" spans="1:10" ht="15.75" customHeight="1" x14ac:dyDescent="0.25">
      <c r="B660" s="13"/>
      <c r="F660" s="13"/>
      <c r="I660" s="10"/>
    </row>
    <row r="661" spans="1:10" ht="15.75" customHeight="1" x14ac:dyDescent="0.25">
      <c r="B661" s="13"/>
      <c r="F661" s="13"/>
      <c r="I661" s="10"/>
    </row>
    <row r="662" spans="1:10" ht="15.75" customHeight="1" x14ac:dyDescent="0.25">
      <c r="B662" s="13"/>
      <c r="F662" s="13"/>
      <c r="I662" s="10"/>
    </row>
    <row r="663" spans="1:10" ht="15.75" customHeight="1" x14ac:dyDescent="0.25">
      <c r="B663" s="13"/>
      <c r="F663" s="13"/>
      <c r="I663" s="10"/>
    </row>
    <row r="664" spans="1:10" ht="15.75" customHeight="1" x14ac:dyDescent="0.25">
      <c r="B664" s="13"/>
      <c r="F664" s="13"/>
      <c r="I664" s="10"/>
    </row>
    <row r="665" spans="1:10" ht="15.75" customHeight="1" x14ac:dyDescent="0.25">
      <c r="B665" s="13"/>
      <c r="F665" s="13"/>
      <c r="I665" s="10"/>
    </row>
    <row r="666" spans="1:10" ht="15.75" customHeight="1" x14ac:dyDescent="0.25">
      <c r="B666" s="13"/>
      <c r="F666" s="13"/>
      <c r="I666" s="20"/>
      <c r="J666" s="20"/>
    </row>
    <row r="667" spans="1:10" ht="15.75" customHeight="1" x14ac:dyDescent="0.25">
      <c r="B667" s="13"/>
      <c r="F667" s="13"/>
      <c r="I667" s="20"/>
      <c r="J667" s="20"/>
    </row>
    <row r="668" spans="1:10" ht="15.75" customHeight="1" x14ac:dyDescent="0.25">
      <c r="B668" s="13"/>
      <c r="F668" s="13"/>
      <c r="I668" s="20"/>
      <c r="J668" s="20"/>
    </row>
    <row r="669" spans="1:10" ht="15.75" customHeight="1" x14ac:dyDescent="0.25">
      <c r="B669" s="13"/>
      <c r="F669" s="13"/>
      <c r="I669" s="20"/>
      <c r="J669" s="20"/>
    </row>
    <row r="670" spans="1:10" ht="15.75" customHeight="1" x14ac:dyDescent="0.25">
      <c r="B670" s="13"/>
      <c r="F670" s="13"/>
      <c r="I670" s="20"/>
      <c r="J670" s="20"/>
    </row>
    <row r="671" spans="1:10" ht="15.75" customHeight="1" x14ac:dyDescent="0.25">
      <c r="B671" s="13"/>
      <c r="F671" s="13"/>
      <c r="I671" s="20"/>
      <c r="J671" s="20"/>
    </row>
    <row r="672" spans="1:10" ht="15.75" customHeight="1" x14ac:dyDescent="0.25">
      <c r="B672" s="13"/>
      <c r="F672" s="13"/>
      <c r="I672" s="10"/>
    </row>
    <row r="673" spans="2:10" ht="15.75" customHeight="1" x14ac:dyDescent="0.25">
      <c r="B673" s="13"/>
      <c r="F673" s="13"/>
      <c r="I673" s="10"/>
    </row>
    <row r="674" spans="2:10" ht="15.75" customHeight="1" x14ac:dyDescent="0.25">
      <c r="B674" s="13"/>
      <c r="F674" s="13"/>
      <c r="I674" s="10"/>
    </row>
    <row r="675" spans="2:10" ht="15.75" customHeight="1" x14ac:dyDescent="0.25">
      <c r="B675" s="13"/>
      <c r="F675" s="13"/>
      <c r="I675" s="10"/>
    </row>
    <row r="676" spans="2:10" ht="15.75" customHeight="1" x14ac:dyDescent="0.25">
      <c r="B676" s="13"/>
      <c r="F676" s="13"/>
      <c r="I676" s="10"/>
    </row>
    <row r="677" spans="2:10" ht="15.75" customHeight="1" x14ac:dyDescent="0.25">
      <c r="B677" s="13"/>
      <c r="F677" s="13"/>
      <c r="I677" s="10"/>
    </row>
    <row r="678" spans="2:10" ht="15.75" customHeight="1" x14ac:dyDescent="0.25">
      <c r="B678" s="13"/>
      <c r="F678" s="13"/>
      <c r="I678" s="20"/>
      <c r="J678" s="20"/>
    </row>
    <row r="679" spans="2:10" ht="15.75" customHeight="1" x14ac:dyDescent="0.25">
      <c r="B679" s="13"/>
      <c r="F679" s="13"/>
      <c r="I679" s="20"/>
      <c r="J679" s="20"/>
    </row>
    <row r="680" spans="2:10" ht="15.75" customHeight="1" x14ac:dyDescent="0.25">
      <c r="B680" s="13"/>
      <c r="F680" s="13"/>
      <c r="I680" s="20"/>
      <c r="J680" s="20"/>
    </row>
    <row r="681" spans="2:10" ht="15.75" customHeight="1" x14ac:dyDescent="0.25">
      <c r="B681" s="13"/>
      <c r="F681" s="13"/>
      <c r="I681" s="20"/>
      <c r="J681" s="20"/>
    </row>
    <row r="682" spans="2:10" ht="15.75" customHeight="1" x14ac:dyDescent="0.25">
      <c r="B682" s="13"/>
      <c r="F682" s="13"/>
      <c r="I682" s="20"/>
      <c r="J682" s="20"/>
    </row>
    <row r="683" spans="2:10" ht="15.75" customHeight="1" x14ac:dyDescent="0.25">
      <c r="B683" s="13"/>
      <c r="F683" s="13"/>
      <c r="I683" s="20"/>
      <c r="J683" s="20"/>
    </row>
    <row r="684" spans="2:10" ht="15.75" customHeight="1" x14ac:dyDescent="0.25">
      <c r="B684" s="13"/>
      <c r="F684" s="13"/>
      <c r="I684" s="10"/>
    </row>
    <row r="685" spans="2:10" ht="15.75" customHeight="1" x14ac:dyDescent="0.25">
      <c r="B685" s="13"/>
      <c r="F685" s="13"/>
      <c r="I685" s="10"/>
    </row>
    <row r="686" spans="2:10" ht="15.75" customHeight="1" x14ac:dyDescent="0.25">
      <c r="B686" s="13"/>
      <c r="F686" s="13"/>
      <c r="I686" s="10"/>
    </row>
    <row r="687" spans="2:10" ht="15.75" customHeight="1" x14ac:dyDescent="0.25">
      <c r="B687" s="13"/>
      <c r="F687" s="13"/>
      <c r="I687" s="10"/>
    </row>
    <row r="688" spans="2:10" ht="15.75" customHeight="1" x14ac:dyDescent="0.25">
      <c r="B688" s="13"/>
      <c r="F688" s="13"/>
      <c r="I688" s="10"/>
    </row>
    <row r="689" spans="1:10" ht="15.75" customHeight="1" x14ac:dyDescent="0.25">
      <c r="B689" s="13"/>
      <c r="F689" s="13"/>
      <c r="I689" s="10"/>
    </row>
    <row r="690" spans="1:10" ht="15.75" customHeight="1" x14ac:dyDescent="0.25">
      <c r="B690" s="13"/>
      <c r="F690" s="13"/>
      <c r="I690" s="20"/>
      <c r="J690" s="20"/>
    </row>
    <row r="691" spans="1:10" ht="15.75" customHeight="1" x14ac:dyDescent="0.25">
      <c r="B691" s="13"/>
      <c r="F691" s="13"/>
      <c r="I691" s="20"/>
      <c r="J691" s="20"/>
    </row>
    <row r="692" spans="1:10" ht="15.75" customHeight="1" x14ac:dyDescent="0.25">
      <c r="B692" s="13"/>
      <c r="F692" s="13"/>
      <c r="I692" s="20"/>
      <c r="J692" s="20"/>
    </row>
    <row r="693" spans="1:10" ht="15.75" customHeight="1" x14ac:dyDescent="0.25">
      <c r="B693" s="13"/>
      <c r="F693" s="13"/>
      <c r="I693" s="20"/>
      <c r="J693" s="20"/>
    </row>
    <row r="694" spans="1:10" ht="15.75" customHeight="1" x14ac:dyDescent="0.25">
      <c r="A694" s="11" t="s">
        <v>117</v>
      </c>
      <c r="B694" s="13"/>
      <c r="F694" s="13"/>
      <c r="I694" s="20"/>
      <c r="J694" s="20"/>
    </row>
    <row r="695" spans="1:10" ht="15.75" customHeight="1" x14ac:dyDescent="0.25">
      <c r="B695" s="13"/>
      <c r="F695" s="13"/>
      <c r="I695" s="20"/>
      <c r="J695" s="20"/>
    </row>
    <row r="696" spans="1:10" ht="15.75" customHeight="1" x14ac:dyDescent="0.25">
      <c r="B696" s="13"/>
      <c r="F696" s="13"/>
      <c r="I696" s="10"/>
    </row>
    <row r="697" spans="1:10" ht="15.75" customHeight="1" x14ac:dyDescent="0.25">
      <c r="B697" s="13"/>
      <c r="F697" s="13"/>
      <c r="I697" s="10"/>
    </row>
    <row r="698" spans="1:10" ht="15.75" customHeight="1" x14ac:dyDescent="0.25">
      <c r="B698" s="13"/>
      <c r="F698" s="13"/>
      <c r="I698" s="10"/>
    </row>
    <row r="699" spans="1:10" ht="15.75" customHeight="1" x14ac:dyDescent="0.25">
      <c r="B699" s="13"/>
      <c r="F699" s="13"/>
      <c r="I699" s="10"/>
    </row>
    <row r="700" spans="1:10" ht="15.75" customHeight="1" x14ac:dyDescent="0.25">
      <c r="B700" s="13"/>
      <c r="F700" s="13"/>
      <c r="I700" s="10"/>
    </row>
    <row r="701" spans="1:10" ht="15.75" customHeight="1" x14ac:dyDescent="0.25">
      <c r="B701" s="13"/>
      <c r="F701" s="13"/>
      <c r="I701" s="10"/>
    </row>
    <row r="702" spans="1:10" ht="15.75" customHeight="1" x14ac:dyDescent="0.25">
      <c r="B702" s="13"/>
      <c r="F702" s="13"/>
      <c r="I702" s="20"/>
      <c r="J702" s="20"/>
    </row>
    <row r="703" spans="1:10" ht="15.75" customHeight="1" x14ac:dyDescent="0.25">
      <c r="B703" s="13"/>
      <c r="F703" s="13"/>
      <c r="I703" s="20"/>
      <c r="J703" s="20"/>
    </row>
    <row r="704" spans="1:10" ht="15.75" customHeight="1" x14ac:dyDescent="0.25">
      <c r="B704" s="13"/>
      <c r="F704" s="13"/>
      <c r="I704" s="20"/>
      <c r="J704" s="20"/>
    </row>
    <row r="705" spans="2:10" ht="15.75" customHeight="1" x14ac:dyDescent="0.25">
      <c r="B705" s="13"/>
      <c r="F705" s="13"/>
      <c r="I705" s="20"/>
      <c r="J705" s="20"/>
    </row>
    <row r="706" spans="2:10" ht="15.75" customHeight="1" x14ac:dyDescent="0.25">
      <c r="B706" s="13"/>
      <c r="F706" s="13"/>
      <c r="I706" s="20"/>
      <c r="J706" s="20"/>
    </row>
    <row r="707" spans="2:10" ht="15.75" customHeight="1" x14ac:dyDescent="0.25">
      <c r="B707" s="13"/>
      <c r="F707" s="13"/>
      <c r="I707" s="20"/>
      <c r="J707" s="20"/>
    </row>
    <row r="708" spans="2:10" ht="15.75" customHeight="1" x14ac:dyDescent="0.25">
      <c r="B708" s="13"/>
      <c r="F708" s="13"/>
      <c r="I708" s="10"/>
    </row>
    <row r="709" spans="2:10" ht="15.75" customHeight="1" x14ac:dyDescent="0.25">
      <c r="B709" s="13"/>
      <c r="F709" s="13"/>
      <c r="I709" s="10"/>
    </row>
    <row r="710" spans="2:10" ht="15.75" customHeight="1" x14ac:dyDescent="0.25">
      <c r="B710" s="13"/>
      <c r="F710" s="13"/>
      <c r="I710" s="10"/>
    </row>
    <row r="711" spans="2:10" ht="15.75" customHeight="1" x14ac:dyDescent="0.25">
      <c r="B711" s="13"/>
      <c r="F711" s="13"/>
      <c r="I711" s="10"/>
    </row>
    <row r="712" spans="2:10" ht="15.75" customHeight="1" x14ac:dyDescent="0.25">
      <c r="B712" s="13"/>
      <c r="F712" s="13"/>
      <c r="I712" s="10"/>
    </row>
    <row r="713" spans="2:10" ht="15.75" customHeight="1" x14ac:dyDescent="0.25">
      <c r="B713" s="13"/>
      <c r="F713" s="13"/>
      <c r="I713" s="10"/>
    </row>
    <row r="714" spans="2:10" ht="15.75" customHeight="1" x14ac:dyDescent="0.25">
      <c r="B714" s="13"/>
      <c r="F714" s="13"/>
      <c r="I714" s="20"/>
      <c r="J714" s="20"/>
    </row>
    <row r="715" spans="2:10" ht="15.75" customHeight="1" x14ac:dyDescent="0.25">
      <c r="B715" s="13"/>
      <c r="F715" s="13"/>
      <c r="I715" s="20"/>
      <c r="J715" s="20"/>
    </row>
    <row r="716" spans="2:10" ht="15.75" customHeight="1" x14ac:dyDescent="0.25">
      <c r="B716" s="13"/>
      <c r="F716" s="13"/>
      <c r="I716" s="20"/>
      <c r="J716" s="20"/>
    </row>
    <row r="717" spans="2:10" ht="15.75" customHeight="1" x14ac:dyDescent="0.25">
      <c r="B717" s="13"/>
      <c r="F717" s="13"/>
      <c r="I717" s="20"/>
      <c r="J717" s="20"/>
    </row>
    <row r="718" spans="2:10" ht="15.75" customHeight="1" x14ac:dyDescent="0.25">
      <c r="B718" s="13"/>
      <c r="F718" s="13"/>
      <c r="I718" s="20"/>
      <c r="J718" s="20"/>
    </row>
    <row r="719" spans="2:10" ht="15.75" customHeight="1" x14ac:dyDescent="0.25">
      <c r="B719" s="13"/>
      <c r="F719" s="13"/>
      <c r="I719" s="20"/>
      <c r="J719" s="20"/>
    </row>
    <row r="720" spans="2:10" ht="15.75" customHeight="1" x14ac:dyDescent="0.25">
      <c r="B720" s="13"/>
      <c r="F720" s="13"/>
      <c r="I720" s="10"/>
    </row>
    <row r="721" spans="1:10" ht="15.75" customHeight="1" x14ac:dyDescent="0.25">
      <c r="B721" s="13"/>
      <c r="F721" s="13"/>
      <c r="I721" s="10"/>
    </row>
    <row r="722" spans="1:10" ht="15.75" customHeight="1" x14ac:dyDescent="0.25">
      <c r="B722" s="13"/>
      <c r="F722" s="13"/>
      <c r="I722" s="10"/>
    </row>
    <row r="723" spans="1:10" ht="15.75" customHeight="1" x14ac:dyDescent="0.25">
      <c r="B723" s="13"/>
      <c r="F723" s="13"/>
      <c r="I723" s="10"/>
    </row>
    <row r="724" spans="1:10" ht="15.75" customHeight="1" x14ac:dyDescent="0.25">
      <c r="B724" s="13"/>
      <c r="F724" s="13"/>
      <c r="I724" s="10"/>
    </row>
    <row r="725" spans="1:10" ht="15.75" customHeight="1" x14ac:dyDescent="0.25">
      <c r="B725" s="13"/>
      <c r="F725" s="13"/>
      <c r="I725" s="10"/>
    </row>
    <row r="726" spans="1:10" ht="15.75" customHeight="1" x14ac:dyDescent="0.25">
      <c r="B726" s="13"/>
      <c r="F726" s="13"/>
      <c r="I726" s="20"/>
      <c r="J726" s="20"/>
    </row>
    <row r="727" spans="1:10" ht="15.75" customHeight="1" x14ac:dyDescent="0.25">
      <c r="B727" s="13"/>
      <c r="F727" s="13"/>
      <c r="I727" s="20"/>
      <c r="J727" s="20"/>
    </row>
    <row r="728" spans="1:10" ht="15.75" customHeight="1" x14ac:dyDescent="0.25">
      <c r="B728" s="13"/>
      <c r="F728" s="13"/>
      <c r="I728" s="20"/>
      <c r="J728" s="20"/>
    </row>
    <row r="729" spans="1:10" ht="15.75" customHeight="1" x14ac:dyDescent="0.25">
      <c r="B729" s="13"/>
      <c r="F729" s="13"/>
      <c r="I729" s="20"/>
      <c r="J729" s="20"/>
    </row>
    <row r="730" spans="1:10" ht="15.75" customHeight="1" x14ac:dyDescent="0.25">
      <c r="B730" s="13"/>
      <c r="F730" s="13"/>
      <c r="I730" s="20"/>
      <c r="J730" s="20"/>
    </row>
    <row r="731" spans="1:10" ht="15.75" customHeight="1" x14ac:dyDescent="0.25">
      <c r="A731" s="11" t="s">
        <v>114</v>
      </c>
      <c r="B731" s="13"/>
      <c r="F731" s="13"/>
      <c r="I731" s="20"/>
      <c r="J731" s="20"/>
    </row>
    <row r="732" spans="1:10" ht="15.75" customHeight="1" x14ac:dyDescent="0.25">
      <c r="B732" s="13"/>
      <c r="F732" s="13"/>
    </row>
    <row r="733" spans="1:10" ht="15.75" customHeight="1" x14ac:dyDescent="0.25">
      <c r="B733" s="13"/>
      <c r="F733" s="13"/>
      <c r="I733" s="10"/>
    </row>
    <row r="734" spans="1:10" ht="15.75" customHeight="1" x14ac:dyDescent="0.25">
      <c r="B734" s="13"/>
      <c r="F734" s="13"/>
      <c r="I734" s="10"/>
    </row>
    <row r="735" spans="1:10" ht="15.75" customHeight="1" x14ac:dyDescent="0.25">
      <c r="B735" s="13"/>
      <c r="F735" s="13"/>
      <c r="I735" s="10"/>
    </row>
    <row r="736" spans="1:10" ht="15.75" customHeight="1" x14ac:dyDescent="0.25">
      <c r="B736" s="13"/>
      <c r="F736" s="13"/>
      <c r="I736" s="10"/>
    </row>
    <row r="737" spans="2:9" ht="15.75" customHeight="1" x14ac:dyDescent="0.25">
      <c r="B737" s="13"/>
      <c r="F737" s="13"/>
      <c r="I737" s="10"/>
    </row>
    <row r="738" spans="2:9" ht="15.75" customHeight="1" x14ac:dyDescent="0.25">
      <c r="B738" s="13"/>
      <c r="F738" s="13"/>
      <c r="I738" s="10"/>
    </row>
    <row r="739" spans="2:9" ht="15.75" customHeight="1" x14ac:dyDescent="0.25">
      <c r="B739" s="13"/>
      <c r="F739" s="13"/>
      <c r="I739" s="10"/>
    </row>
    <row r="740" spans="2:9" ht="15.75" customHeight="1" x14ac:dyDescent="0.25">
      <c r="B740" s="13"/>
      <c r="F740" s="13"/>
      <c r="I740" s="10"/>
    </row>
    <row r="741" spans="2:9" ht="15.75" customHeight="1" x14ac:dyDescent="0.25">
      <c r="B741" s="13"/>
      <c r="F741" s="13"/>
      <c r="I741" s="10"/>
    </row>
    <row r="742" spans="2:9" ht="15.75" customHeight="1" x14ac:dyDescent="0.25">
      <c r="B742" s="13"/>
      <c r="F742" s="13"/>
      <c r="I742" s="10"/>
    </row>
    <row r="743" spans="2:9" ht="15.75" customHeight="1" x14ac:dyDescent="0.25">
      <c r="B743" s="13"/>
      <c r="F743" s="13"/>
      <c r="I743" s="10"/>
    </row>
    <row r="744" spans="2:9" ht="15.75" customHeight="1" x14ac:dyDescent="0.25">
      <c r="B744" s="13"/>
      <c r="F744" s="13"/>
      <c r="I744" s="10"/>
    </row>
    <row r="745" spans="2:9" ht="15.75" customHeight="1" x14ac:dyDescent="0.25">
      <c r="B745" s="13"/>
      <c r="F745" s="13"/>
      <c r="I745" s="10"/>
    </row>
    <row r="746" spans="2:9" ht="15.75" customHeight="1" x14ac:dyDescent="0.25">
      <c r="B746" s="13"/>
      <c r="F746" s="13"/>
      <c r="I746" s="10"/>
    </row>
    <row r="747" spans="2:9" ht="15.75" customHeight="1" x14ac:dyDescent="0.25">
      <c r="B747" s="13"/>
      <c r="F747" s="13"/>
      <c r="I747" s="10"/>
    </row>
    <row r="748" spans="2:9" ht="15.75" customHeight="1" x14ac:dyDescent="0.25">
      <c r="B748" s="13"/>
      <c r="F748" s="13"/>
      <c r="I748" s="10"/>
    </row>
    <row r="749" spans="2:9" ht="15.75" customHeight="1" x14ac:dyDescent="0.25">
      <c r="B749" s="13"/>
      <c r="F749" s="13"/>
      <c r="I749" s="10"/>
    </row>
    <row r="750" spans="2:9" ht="15.75" customHeight="1" x14ac:dyDescent="0.25">
      <c r="B750" s="13"/>
      <c r="F750" s="13"/>
      <c r="I750" s="10"/>
    </row>
    <row r="751" spans="2:9" ht="15.75" customHeight="1" x14ac:dyDescent="0.25">
      <c r="B751" s="13"/>
      <c r="F751" s="13"/>
      <c r="I751" s="10"/>
    </row>
    <row r="752" spans="2:9" ht="15.75" customHeight="1" x14ac:dyDescent="0.25">
      <c r="B752" s="13"/>
      <c r="F752" s="13"/>
      <c r="I752" s="10"/>
    </row>
    <row r="753" spans="2:10" ht="15.75" customHeight="1" x14ac:dyDescent="0.25">
      <c r="B753" s="13"/>
      <c r="F753" s="13"/>
      <c r="I753" s="10"/>
    </row>
    <row r="754" spans="2:10" ht="15.75" customHeight="1" x14ac:dyDescent="0.25">
      <c r="B754" s="13"/>
      <c r="F754" s="13"/>
      <c r="I754" s="10"/>
    </row>
    <row r="755" spans="2:10" ht="15.75" customHeight="1" x14ac:dyDescent="0.25">
      <c r="B755" s="13"/>
      <c r="F755" s="13"/>
      <c r="I755" s="10"/>
    </row>
    <row r="756" spans="2:10" ht="15.75" customHeight="1" x14ac:dyDescent="0.25">
      <c r="B756" s="13"/>
      <c r="F756" s="13"/>
      <c r="I756" s="10"/>
    </row>
    <row r="757" spans="2:10" ht="15.75" customHeight="1" x14ac:dyDescent="0.25">
      <c r="B757" s="13"/>
      <c r="F757" s="13"/>
      <c r="I757" s="20"/>
      <c r="J757" s="20"/>
    </row>
    <row r="758" spans="2:10" ht="15.75" customHeight="1" x14ac:dyDescent="0.25">
      <c r="B758" s="13"/>
      <c r="F758" s="13"/>
      <c r="I758" s="20"/>
      <c r="J758" s="20"/>
    </row>
    <row r="759" spans="2:10" ht="15.75" customHeight="1" x14ac:dyDescent="0.25">
      <c r="B759" s="13"/>
      <c r="F759" s="13"/>
      <c r="I759" s="20"/>
      <c r="J759" s="20"/>
    </row>
    <row r="760" spans="2:10" ht="15.75" customHeight="1" x14ac:dyDescent="0.25">
      <c r="B760" s="13"/>
      <c r="F760" s="13"/>
      <c r="I760" s="20"/>
      <c r="J760" s="20"/>
    </row>
    <row r="761" spans="2:10" ht="15.75" customHeight="1" x14ac:dyDescent="0.25">
      <c r="B761" s="13"/>
      <c r="F761" s="13"/>
      <c r="I761" s="20"/>
      <c r="J761" s="20"/>
    </row>
    <row r="762" spans="2:10" ht="15.75" customHeight="1" x14ac:dyDescent="0.25">
      <c r="B762" s="13"/>
      <c r="F762" s="13"/>
      <c r="I762" s="20"/>
      <c r="J762" s="20"/>
    </row>
    <row r="763" spans="2:10" ht="15.75" customHeight="1" x14ac:dyDescent="0.25">
      <c r="B763" s="13"/>
      <c r="F763" s="13"/>
      <c r="I763" s="20"/>
      <c r="J763" s="20"/>
    </row>
    <row r="764" spans="2:10" ht="15.75" customHeight="1" x14ac:dyDescent="0.25">
      <c r="B764" s="13"/>
      <c r="F764" s="13"/>
      <c r="I764" s="20"/>
      <c r="J764" s="20"/>
    </row>
    <row r="765" spans="2:10" ht="15.75" customHeight="1" x14ac:dyDescent="0.25">
      <c r="B765" s="13"/>
      <c r="F765" s="13"/>
      <c r="I765" s="20"/>
      <c r="J765" s="20"/>
    </row>
    <row r="766" spans="2:10" ht="15.75" customHeight="1" x14ac:dyDescent="0.25">
      <c r="B766" s="13"/>
      <c r="F766" s="13"/>
      <c r="I766" s="20"/>
      <c r="J766" s="20"/>
    </row>
    <row r="767" spans="2:10" ht="15.75" customHeight="1" x14ac:dyDescent="0.25">
      <c r="B767" s="13"/>
      <c r="F767" s="13"/>
      <c r="I767" s="20"/>
      <c r="J767" s="20"/>
    </row>
    <row r="768" spans="2:10" ht="15.75" customHeight="1" x14ac:dyDescent="0.25">
      <c r="B768" s="13"/>
      <c r="F768" s="13"/>
      <c r="I768" s="20"/>
      <c r="J768" s="20"/>
    </row>
    <row r="769" spans="2:10" ht="15.75" customHeight="1" x14ac:dyDescent="0.25">
      <c r="B769" s="13"/>
      <c r="F769" s="13"/>
      <c r="I769" s="20"/>
      <c r="J769" s="20"/>
    </row>
    <row r="770" spans="2:10" ht="15.75" customHeight="1" x14ac:dyDescent="0.25">
      <c r="B770" s="13"/>
      <c r="F770" s="13"/>
      <c r="I770" s="20"/>
      <c r="J770" s="20"/>
    </row>
    <row r="771" spans="2:10" ht="15.75" customHeight="1" x14ac:dyDescent="0.25">
      <c r="B771" s="13"/>
      <c r="F771" s="13"/>
      <c r="I771" s="20"/>
      <c r="J771" s="20"/>
    </row>
    <row r="772" spans="2:10" ht="15.75" customHeight="1" x14ac:dyDescent="0.25">
      <c r="B772" s="13"/>
      <c r="F772" s="13"/>
      <c r="I772" s="20"/>
      <c r="J772" s="20"/>
    </row>
    <row r="773" spans="2:10" ht="15.75" customHeight="1" x14ac:dyDescent="0.25">
      <c r="B773" s="13"/>
      <c r="F773" s="13"/>
      <c r="I773" s="20"/>
      <c r="J773" s="20"/>
    </row>
    <row r="774" spans="2:10" ht="15.75" customHeight="1" x14ac:dyDescent="0.25">
      <c r="B774" s="13"/>
      <c r="F774" s="13"/>
      <c r="I774" s="20"/>
      <c r="J774" s="20"/>
    </row>
    <row r="775" spans="2:10" ht="15.75" customHeight="1" x14ac:dyDescent="0.25">
      <c r="B775" s="13"/>
      <c r="F775" s="13"/>
      <c r="I775" s="20"/>
      <c r="J775" s="20"/>
    </row>
    <row r="776" spans="2:10" ht="15.75" customHeight="1" x14ac:dyDescent="0.25">
      <c r="B776" s="13"/>
      <c r="F776" s="13"/>
      <c r="I776" s="20"/>
      <c r="J776" s="20"/>
    </row>
    <row r="777" spans="2:10" ht="15.75" customHeight="1" x14ac:dyDescent="0.25">
      <c r="B777" s="13"/>
      <c r="F777" s="13"/>
      <c r="I777" s="20"/>
      <c r="J777" s="20"/>
    </row>
    <row r="778" spans="2:10" ht="15.75" customHeight="1" x14ac:dyDescent="0.25">
      <c r="B778" s="13"/>
      <c r="F778" s="13"/>
      <c r="I778" s="20"/>
      <c r="J778" s="20"/>
    </row>
    <row r="779" spans="2:10" ht="15.75" customHeight="1" x14ac:dyDescent="0.25">
      <c r="B779" s="13"/>
      <c r="F779" s="13"/>
      <c r="I779" s="20"/>
      <c r="J779" s="20"/>
    </row>
    <row r="780" spans="2:10" ht="15.75" customHeight="1" x14ac:dyDescent="0.25">
      <c r="B780" s="13"/>
      <c r="F780" s="13"/>
      <c r="I780" s="20"/>
      <c r="J780" s="20"/>
    </row>
    <row r="781" spans="2:10" ht="15.75" customHeight="1" x14ac:dyDescent="0.25">
      <c r="B781" s="13"/>
      <c r="F781" s="13"/>
      <c r="I781" s="10"/>
    </row>
    <row r="782" spans="2:10" ht="15.75" customHeight="1" x14ac:dyDescent="0.25">
      <c r="B782" s="13"/>
      <c r="F782" s="13"/>
      <c r="I782" s="10"/>
    </row>
    <row r="783" spans="2:10" ht="15.75" customHeight="1" x14ac:dyDescent="0.25">
      <c r="B783" s="13"/>
      <c r="F783" s="13"/>
      <c r="I783" s="10"/>
    </row>
    <row r="784" spans="2:10" ht="15.75" customHeight="1" x14ac:dyDescent="0.25">
      <c r="B784" s="13"/>
      <c r="F784" s="13"/>
      <c r="I784" s="10"/>
    </row>
    <row r="785" spans="2:9" ht="15.75" customHeight="1" x14ac:dyDescent="0.25">
      <c r="B785" s="13"/>
      <c r="F785" s="13"/>
      <c r="I785" s="10"/>
    </row>
    <row r="786" spans="2:9" ht="15.75" customHeight="1" x14ac:dyDescent="0.25">
      <c r="B786" s="13"/>
      <c r="F786" s="13"/>
      <c r="I786" s="10"/>
    </row>
    <row r="787" spans="2:9" ht="15.75" customHeight="1" x14ac:dyDescent="0.25">
      <c r="B787" s="13"/>
      <c r="F787" s="13"/>
      <c r="I787" s="10"/>
    </row>
    <row r="788" spans="2:9" ht="15.75" customHeight="1" x14ac:dyDescent="0.25">
      <c r="B788" s="13"/>
      <c r="F788" s="13"/>
      <c r="I788" s="10"/>
    </row>
    <row r="789" spans="2:9" ht="15.75" customHeight="1" x14ac:dyDescent="0.25">
      <c r="B789" s="13"/>
      <c r="F789" s="13"/>
      <c r="I789" s="10"/>
    </row>
    <row r="790" spans="2:9" ht="15.75" customHeight="1" x14ac:dyDescent="0.25">
      <c r="B790" s="13"/>
      <c r="F790" s="13"/>
      <c r="I790" s="10"/>
    </row>
    <row r="791" spans="2:9" ht="15.75" customHeight="1" x14ac:dyDescent="0.25">
      <c r="B791" s="13"/>
      <c r="F791" s="13"/>
      <c r="I791" s="10"/>
    </row>
    <row r="792" spans="2:9" ht="15.75" customHeight="1" x14ac:dyDescent="0.25">
      <c r="B792" s="13"/>
      <c r="F792" s="13"/>
      <c r="I792" s="10"/>
    </row>
    <row r="793" spans="2:9" ht="15.75" customHeight="1" x14ac:dyDescent="0.25">
      <c r="B793" s="13"/>
      <c r="F793" s="13"/>
      <c r="I793" s="10"/>
    </row>
    <row r="794" spans="2:9" ht="15.75" customHeight="1" x14ac:dyDescent="0.25">
      <c r="B794" s="13"/>
      <c r="F794" s="13"/>
      <c r="I794" s="10"/>
    </row>
    <row r="795" spans="2:9" ht="15.75" customHeight="1" x14ac:dyDescent="0.25">
      <c r="B795" s="13"/>
      <c r="F795" s="13"/>
      <c r="I795" s="10"/>
    </row>
    <row r="796" spans="2:9" ht="15.75" customHeight="1" x14ac:dyDescent="0.25">
      <c r="B796" s="13"/>
      <c r="F796" s="13"/>
      <c r="I796" s="10"/>
    </row>
    <row r="797" spans="2:9" ht="15.75" customHeight="1" x14ac:dyDescent="0.25">
      <c r="B797" s="13"/>
      <c r="F797" s="13"/>
      <c r="I797" s="10"/>
    </row>
    <row r="798" spans="2:9" ht="15.75" customHeight="1" x14ac:dyDescent="0.25">
      <c r="B798" s="13"/>
      <c r="F798" s="13"/>
      <c r="I798" s="10"/>
    </row>
    <row r="799" spans="2:9" ht="15.75" customHeight="1" x14ac:dyDescent="0.25">
      <c r="B799" s="13"/>
      <c r="F799" s="13"/>
      <c r="I799" s="10"/>
    </row>
    <row r="800" spans="2:9" ht="15.75" customHeight="1" x14ac:dyDescent="0.25">
      <c r="B800" s="13"/>
      <c r="F800" s="13"/>
      <c r="I800" s="10"/>
    </row>
    <row r="801" spans="2:10" ht="15.75" customHeight="1" x14ac:dyDescent="0.25">
      <c r="B801" s="13"/>
      <c r="F801" s="13"/>
      <c r="I801" s="10"/>
    </row>
    <row r="802" spans="2:10" ht="15.75" customHeight="1" x14ac:dyDescent="0.25">
      <c r="B802" s="13"/>
      <c r="F802" s="13"/>
      <c r="I802" s="10"/>
    </row>
    <row r="803" spans="2:10" ht="15.75" customHeight="1" x14ac:dyDescent="0.25">
      <c r="B803" s="13"/>
      <c r="F803" s="13"/>
      <c r="I803" s="10"/>
    </row>
    <row r="804" spans="2:10" ht="15.75" customHeight="1" x14ac:dyDescent="0.25">
      <c r="B804" s="13"/>
      <c r="F804" s="13"/>
      <c r="I804" s="10"/>
    </row>
    <row r="805" spans="2:10" ht="15.75" customHeight="1" x14ac:dyDescent="0.25">
      <c r="B805" s="13"/>
      <c r="F805" s="13"/>
      <c r="I805" s="20"/>
      <c r="J805" s="20"/>
    </row>
    <row r="806" spans="2:10" ht="15.75" customHeight="1" x14ac:dyDescent="0.25">
      <c r="B806" s="13"/>
      <c r="F806" s="13"/>
      <c r="I806" s="20"/>
      <c r="J806" s="20"/>
    </row>
    <row r="807" spans="2:10" ht="15.75" customHeight="1" x14ac:dyDescent="0.25">
      <c r="B807" s="13"/>
      <c r="F807" s="13"/>
      <c r="I807" s="20"/>
      <c r="J807" s="20"/>
    </row>
    <row r="808" spans="2:10" ht="15.75" customHeight="1" x14ac:dyDescent="0.25">
      <c r="B808" s="13"/>
      <c r="F808" s="13"/>
      <c r="I808" s="20"/>
      <c r="J808" s="20"/>
    </row>
    <row r="809" spans="2:10" ht="15.75" customHeight="1" x14ac:dyDescent="0.25">
      <c r="B809" s="13"/>
      <c r="F809" s="13"/>
      <c r="I809" s="20"/>
      <c r="J809" s="20"/>
    </row>
    <row r="810" spans="2:10" ht="15.75" customHeight="1" x14ac:dyDescent="0.25">
      <c r="B810" s="13"/>
      <c r="F810" s="13"/>
      <c r="I810" s="20"/>
      <c r="J810" s="20"/>
    </row>
    <row r="811" spans="2:10" ht="15.75" customHeight="1" x14ac:dyDescent="0.25">
      <c r="B811" s="13"/>
      <c r="F811" s="13"/>
      <c r="I811" s="20"/>
      <c r="J811" s="20"/>
    </row>
    <row r="812" spans="2:10" ht="15.75" customHeight="1" x14ac:dyDescent="0.25">
      <c r="B812" s="13"/>
      <c r="F812" s="13"/>
      <c r="I812" s="20"/>
      <c r="J812" s="20"/>
    </row>
    <row r="813" spans="2:10" ht="15.75" customHeight="1" x14ac:dyDescent="0.25">
      <c r="B813" s="13"/>
      <c r="F813" s="13"/>
      <c r="I813" s="20"/>
      <c r="J813" s="20"/>
    </row>
    <row r="814" spans="2:10" ht="15.75" customHeight="1" x14ac:dyDescent="0.25">
      <c r="B814" s="13"/>
      <c r="F814" s="13"/>
      <c r="I814" s="20"/>
      <c r="J814" s="20"/>
    </row>
    <row r="815" spans="2:10" ht="15.75" customHeight="1" x14ac:dyDescent="0.25">
      <c r="B815" s="13"/>
      <c r="F815" s="13"/>
      <c r="I815" s="20"/>
      <c r="J815" s="20"/>
    </row>
    <row r="816" spans="2:10" ht="15.75" customHeight="1" x14ac:dyDescent="0.25">
      <c r="B816" s="13"/>
      <c r="F816" s="13"/>
      <c r="I816" s="20"/>
      <c r="J816" s="20"/>
    </row>
    <row r="817" spans="2:10" ht="15.75" customHeight="1" x14ac:dyDescent="0.25">
      <c r="B817" s="13"/>
      <c r="F817" s="13"/>
      <c r="I817" s="20"/>
      <c r="J817" s="20"/>
    </row>
    <row r="818" spans="2:10" ht="15.75" customHeight="1" x14ac:dyDescent="0.25">
      <c r="B818" s="13"/>
      <c r="F818" s="13"/>
      <c r="I818" s="20"/>
      <c r="J818" s="20"/>
    </row>
    <row r="819" spans="2:10" ht="15.75" customHeight="1" x14ac:dyDescent="0.25">
      <c r="B819" s="13"/>
      <c r="F819" s="13"/>
      <c r="I819" s="20"/>
      <c r="J819" s="20"/>
    </row>
    <row r="820" spans="2:10" ht="15.75" customHeight="1" x14ac:dyDescent="0.25">
      <c r="B820" s="13"/>
      <c r="F820" s="13"/>
      <c r="I820" s="20"/>
      <c r="J820" s="20"/>
    </row>
    <row r="821" spans="2:10" ht="15.75" customHeight="1" x14ac:dyDescent="0.25">
      <c r="B821" s="13"/>
      <c r="F821" s="13"/>
      <c r="I821" s="20"/>
      <c r="J821" s="20"/>
    </row>
    <row r="822" spans="2:10" ht="15.75" customHeight="1" x14ac:dyDescent="0.25">
      <c r="B822" s="13"/>
      <c r="F822" s="13"/>
      <c r="I822" s="20"/>
      <c r="J822" s="20"/>
    </row>
    <row r="823" spans="2:10" ht="15.75" customHeight="1" x14ac:dyDescent="0.25">
      <c r="B823" s="13"/>
      <c r="F823" s="13"/>
      <c r="I823" s="20"/>
      <c r="J823" s="20"/>
    </row>
    <row r="824" spans="2:10" ht="15.75" customHeight="1" x14ac:dyDescent="0.25">
      <c r="B824" s="13"/>
      <c r="F824" s="13"/>
      <c r="I824" s="20"/>
      <c r="J824" s="20"/>
    </row>
    <row r="825" spans="2:10" ht="15.75" customHeight="1" x14ac:dyDescent="0.25">
      <c r="B825" s="13"/>
      <c r="F825" s="13"/>
      <c r="I825" s="20"/>
      <c r="J825" s="20"/>
    </row>
    <row r="826" spans="2:10" ht="15.75" customHeight="1" x14ac:dyDescent="0.25">
      <c r="B826" s="13"/>
      <c r="F826" s="13"/>
      <c r="I826" s="20"/>
      <c r="J826" s="20"/>
    </row>
    <row r="827" spans="2:10" ht="15.75" customHeight="1" x14ac:dyDescent="0.25">
      <c r="B827" s="13"/>
      <c r="F827" s="13"/>
      <c r="I827" s="20"/>
      <c r="J827" s="20"/>
    </row>
    <row r="828" spans="2:10" ht="15.75" customHeight="1" x14ac:dyDescent="0.25">
      <c r="B828" s="13"/>
      <c r="F828" s="13"/>
      <c r="I828" s="20"/>
      <c r="J828" s="20"/>
    </row>
    <row r="829" spans="2:10" ht="15.75" customHeight="1" x14ac:dyDescent="0.25">
      <c r="B829" s="13"/>
      <c r="F829" s="13"/>
      <c r="I829" s="10"/>
    </row>
    <row r="830" spans="2:10" ht="15.75" customHeight="1" x14ac:dyDescent="0.25">
      <c r="B830" s="13"/>
      <c r="F830" s="13"/>
      <c r="I830" s="10"/>
    </row>
    <row r="831" spans="2:10" ht="15.75" customHeight="1" x14ac:dyDescent="0.25">
      <c r="B831" s="13"/>
      <c r="F831" s="13"/>
      <c r="I831" s="10"/>
    </row>
    <row r="832" spans="2:10" ht="15.75" customHeight="1" x14ac:dyDescent="0.25">
      <c r="B832" s="13"/>
      <c r="F832" s="13"/>
      <c r="I832" s="10"/>
    </row>
    <row r="833" spans="2:9" ht="15.75" customHeight="1" x14ac:dyDescent="0.25">
      <c r="B833" s="13"/>
      <c r="F833" s="13"/>
      <c r="I833" s="10"/>
    </row>
    <row r="834" spans="2:9" ht="15.75" customHeight="1" x14ac:dyDescent="0.25">
      <c r="B834" s="13"/>
      <c r="F834" s="13"/>
      <c r="I834" s="10"/>
    </row>
    <row r="835" spans="2:9" ht="15.75" customHeight="1" x14ac:dyDescent="0.25">
      <c r="B835" s="13"/>
      <c r="F835" s="13"/>
      <c r="I835" s="10"/>
    </row>
    <row r="836" spans="2:9" ht="15.75" customHeight="1" x14ac:dyDescent="0.25">
      <c r="B836" s="13"/>
      <c r="F836" s="13"/>
      <c r="I836" s="10"/>
    </row>
    <row r="837" spans="2:9" ht="15.75" customHeight="1" x14ac:dyDescent="0.25">
      <c r="B837" s="13"/>
      <c r="F837" s="13"/>
      <c r="I837" s="10"/>
    </row>
    <row r="838" spans="2:9" ht="15.75" customHeight="1" x14ac:dyDescent="0.25">
      <c r="B838" s="13"/>
      <c r="F838" s="13"/>
      <c r="I838" s="10"/>
    </row>
    <row r="839" spans="2:9" ht="15.75" customHeight="1" x14ac:dyDescent="0.25">
      <c r="B839" s="13"/>
      <c r="F839" s="13"/>
      <c r="I839" s="10"/>
    </row>
    <row r="840" spans="2:9" ht="15.75" customHeight="1" x14ac:dyDescent="0.25">
      <c r="B840" s="13"/>
      <c r="F840" s="13"/>
      <c r="I840" s="10"/>
    </row>
    <row r="841" spans="2:9" ht="15.75" customHeight="1" x14ac:dyDescent="0.25">
      <c r="B841" s="13"/>
      <c r="F841" s="13"/>
      <c r="I841" s="10"/>
    </row>
    <row r="842" spans="2:9" ht="15.75" customHeight="1" x14ac:dyDescent="0.25">
      <c r="B842" s="13"/>
      <c r="F842" s="13"/>
      <c r="I842" s="10"/>
    </row>
    <row r="843" spans="2:9" ht="15.75" customHeight="1" x14ac:dyDescent="0.25">
      <c r="B843" s="13"/>
      <c r="F843" s="13"/>
      <c r="I843" s="10"/>
    </row>
    <row r="844" spans="2:9" ht="15.75" customHeight="1" x14ac:dyDescent="0.25">
      <c r="B844" s="13"/>
      <c r="F844" s="13"/>
      <c r="I844" s="10"/>
    </row>
    <row r="845" spans="2:9" ht="15.75" customHeight="1" x14ac:dyDescent="0.25">
      <c r="B845" s="13"/>
      <c r="F845" s="13"/>
      <c r="I845" s="10"/>
    </row>
    <row r="846" spans="2:9" ht="15.75" customHeight="1" x14ac:dyDescent="0.25">
      <c r="B846" s="13"/>
      <c r="F846" s="13"/>
      <c r="I846" s="10"/>
    </row>
    <row r="847" spans="2:9" ht="15.75" customHeight="1" x14ac:dyDescent="0.25">
      <c r="B847" s="13"/>
      <c r="F847" s="13"/>
      <c r="I847" s="10"/>
    </row>
    <row r="848" spans="2:9" ht="15.75" customHeight="1" x14ac:dyDescent="0.25">
      <c r="B848" s="13"/>
      <c r="F848" s="13"/>
      <c r="I848" s="10"/>
    </row>
    <row r="849" spans="2:10" ht="15.75" customHeight="1" x14ac:dyDescent="0.25">
      <c r="B849" s="13"/>
      <c r="F849" s="13"/>
      <c r="I849" s="10"/>
    </row>
    <row r="850" spans="2:10" ht="15.75" customHeight="1" x14ac:dyDescent="0.25">
      <c r="B850" s="13"/>
      <c r="F850" s="13"/>
      <c r="I850" s="10"/>
    </row>
    <row r="851" spans="2:10" ht="15.75" customHeight="1" x14ac:dyDescent="0.25">
      <c r="B851" s="13"/>
      <c r="F851" s="13"/>
      <c r="I851" s="10"/>
    </row>
    <row r="852" spans="2:10" ht="15.75" customHeight="1" x14ac:dyDescent="0.25">
      <c r="B852" s="13"/>
      <c r="F852" s="13"/>
      <c r="I852" s="10"/>
    </row>
    <row r="853" spans="2:10" ht="15.75" customHeight="1" x14ac:dyDescent="0.25">
      <c r="B853" s="13"/>
      <c r="F853" s="13"/>
      <c r="I853" s="20"/>
      <c r="J853" s="20"/>
    </row>
    <row r="854" spans="2:10" ht="15.75" customHeight="1" x14ac:dyDescent="0.25">
      <c r="B854" s="13"/>
      <c r="F854" s="13"/>
      <c r="I854" s="20"/>
      <c r="J854" s="20"/>
    </row>
    <row r="855" spans="2:10" ht="15.75" customHeight="1" x14ac:dyDescent="0.25">
      <c r="B855" s="13"/>
      <c r="F855" s="13"/>
      <c r="I855" s="20"/>
      <c r="J855" s="20"/>
    </row>
    <row r="856" spans="2:10" ht="15.75" customHeight="1" x14ac:dyDescent="0.25">
      <c r="B856" s="13"/>
      <c r="F856" s="13"/>
      <c r="I856" s="20"/>
      <c r="J856" s="20"/>
    </row>
    <row r="857" spans="2:10" ht="15.75" customHeight="1" x14ac:dyDescent="0.25">
      <c r="B857" s="13"/>
      <c r="F857" s="13"/>
      <c r="I857" s="20"/>
      <c r="J857" s="20"/>
    </row>
    <row r="858" spans="2:10" ht="15.75" customHeight="1" x14ac:dyDescent="0.25">
      <c r="B858" s="13"/>
      <c r="F858" s="13"/>
      <c r="I858" s="20"/>
      <c r="J858" s="20"/>
    </row>
    <row r="859" spans="2:10" ht="15.75" customHeight="1" x14ac:dyDescent="0.25">
      <c r="B859" s="13"/>
      <c r="F859" s="13"/>
      <c r="I859" s="20"/>
      <c r="J859" s="20"/>
    </row>
    <row r="860" spans="2:10" ht="15.75" customHeight="1" x14ac:dyDescent="0.25">
      <c r="B860" s="13"/>
      <c r="F860" s="13"/>
      <c r="I860" s="20"/>
      <c r="J860" s="20"/>
    </row>
    <row r="861" spans="2:10" ht="15.75" customHeight="1" x14ac:dyDescent="0.25">
      <c r="B861" s="13"/>
      <c r="F861" s="13"/>
      <c r="I861" s="20"/>
      <c r="J861" s="20"/>
    </row>
    <row r="862" spans="2:10" ht="15.75" customHeight="1" x14ac:dyDescent="0.25">
      <c r="B862" s="13"/>
      <c r="F862" s="13"/>
      <c r="I862" s="20"/>
      <c r="J862" s="20"/>
    </row>
    <row r="863" spans="2:10" ht="15.75" customHeight="1" x14ac:dyDescent="0.25">
      <c r="B863" s="13"/>
      <c r="F863" s="13"/>
      <c r="I863" s="20"/>
      <c r="J863" s="20"/>
    </row>
    <row r="864" spans="2:10" ht="15.75" customHeight="1" x14ac:dyDescent="0.25">
      <c r="B864" s="13"/>
      <c r="F864" s="13"/>
      <c r="I864" s="20"/>
      <c r="J864" s="20"/>
    </row>
    <row r="865" spans="1:10" ht="15.75" customHeight="1" x14ac:dyDescent="0.25">
      <c r="B865" s="13"/>
      <c r="F865" s="13"/>
      <c r="I865" s="20"/>
      <c r="J865" s="20"/>
    </row>
    <row r="866" spans="1:10" ht="15.75" customHeight="1" x14ac:dyDescent="0.25">
      <c r="B866" s="13"/>
      <c r="F866" s="13"/>
      <c r="I866" s="20"/>
      <c r="J866" s="20"/>
    </row>
    <row r="867" spans="1:10" ht="15.75" customHeight="1" x14ac:dyDescent="0.25">
      <c r="B867" s="13"/>
      <c r="F867" s="13"/>
      <c r="I867" s="20"/>
      <c r="J867" s="20"/>
    </row>
    <row r="868" spans="1:10" ht="15.75" customHeight="1" x14ac:dyDescent="0.25">
      <c r="B868" s="13"/>
      <c r="F868" s="13"/>
      <c r="I868" s="20"/>
      <c r="J868" s="20"/>
    </row>
    <row r="869" spans="1:10" ht="15.75" customHeight="1" x14ac:dyDescent="0.25">
      <c r="B869" s="13"/>
      <c r="F869" s="13"/>
      <c r="I869" s="20"/>
      <c r="J869" s="20"/>
    </row>
    <row r="870" spans="1:10" ht="15.75" customHeight="1" x14ac:dyDescent="0.25">
      <c r="B870" s="13"/>
      <c r="F870" s="13"/>
      <c r="I870" s="20"/>
      <c r="J870" s="20"/>
    </row>
    <row r="871" spans="1:10" ht="15.75" customHeight="1" x14ac:dyDescent="0.25">
      <c r="B871" s="13"/>
      <c r="F871" s="13"/>
      <c r="I871" s="20"/>
      <c r="J871" s="20"/>
    </row>
    <row r="872" spans="1:10" ht="15.75" customHeight="1" x14ac:dyDescent="0.25">
      <c r="B872" s="13"/>
      <c r="F872" s="13"/>
      <c r="I872" s="20"/>
      <c r="J872" s="20"/>
    </row>
    <row r="873" spans="1:10" ht="15.75" customHeight="1" x14ac:dyDescent="0.25">
      <c r="B873" s="13"/>
      <c r="F873" s="13"/>
      <c r="I873" s="20"/>
      <c r="J873" s="20"/>
    </row>
    <row r="874" spans="1:10" ht="15.75" customHeight="1" x14ac:dyDescent="0.25">
      <c r="B874" s="13"/>
      <c r="F874" s="13"/>
      <c r="I874" s="20"/>
      <c r="J874" s="20"/>
    </row>
    <row r="875" spans="1:10" ht="15.75" customHeight="1" x14ac:dyDescent="0.25">
      <c r="A875" s="11" t="s">
        <v>115</v>
      </c>
      <c r="B875" s="13"/>
      <c r="F875" s="13"/>
      <c r="I875" s="20"/>
      <c r="J875" s="20"/>
    </row>
    <row r="876" spans="1:10" ht="15.75" customHeight="1" x14ac:dyDescent="0.25">
      <c r="B876" s="13"/>
      <c r="F876" s="13"/>
      <c r="I876" s="20"/>
      <c r="J876" s="20"/>
    </row>
    <row r="877" spans="1:10" ht="15.75" customHeight="1" x14ac:dyDescent="0.25">
      <c r="B877" s="13"/>
      <c r="F877" s="13"/>
      <c r="I877" s="10"/>
    </row>
    <row r="878" spans="1:10" ht="15.75" customHeight="1" x14ac:dyDescent="0.25">
      <c r="B878" s="13"/>
      <c r="F878" s="13"/>
      <c r="I878" s="10"/>
    </row>
    <row r="879" spans="1:10" ht="15.75" customHeight="1" x14ac:dyDescent="0.25">
      <c r="B879" s="13"/>
      <c r="F879" s="13"/>
      <c r="I879" s="10"/>
    </row>
    <row r="880" spans="1:10" ht="15.75" customHeight="1" x14ac:dyDescent="0.25">
      <c r="B880" s="13"/>
      <c r="F880" s="13"/>
      <c r="I880" s="10"/>
    </row>
    <row r="881" spans="2:9" ht="15.75" customHeight="1" x14ac:dyDescent="0.25">
      <c r="B881" s="13"/>
      <c r="F881" s="13"/>
      <c r="I881" s="10"/>
    </row>
    <row r="882" spans="2:9" ht="15.75" customHeight="1" x14ac:dyDescent="0.25">
      <c r="B882" s="13"/>
      <c r="F882" s="13"/>
      <c r="I882" s="10"/>
    </row>
    <row r="883" spans="2:9" ht="15.75" customHeight="1" x14ac:dyDescent="0.25">
      <c r="B883" s="13"/>
      <c r="F883" s="13"/>
      <c r="I883" s="10"/>
    </row>
    <row r="884" spans="2:9" ht="15.75" customHeight="1" x14ac:dyDescent="0.25">
      <c r="B884" s="13"/>
      <c r="F884" s="13"/>
      <c r="I884" s="10"/>
    </row>
    <row r="885" spans="2:9" ht="15.75" customHeight="1" x14ac:dyDescent="0.25">
      <c r="B885" s="13"/>
      <c r="F885" s="13"/>
      <c r="I885" s="10"/>
    </row>
    <row r="886" spans="2:9" ht="15.75" customHeight="1" x14ac:dyDescent="0.25">
      <c r="B886" s="13"/>
      <c r="F886" s="13"/>
      <c r="I886" s="10"/>
    </row>
    <row r="887" spans="2:9" ht="15.75" customHeight="1" x14ac:dyDescent="0.25">
      <c r="B887" s="13"/>
      <c r="F887" s="13"/>
      <c r="I887" s="10"/>
    </row>
    <row r="888" spans="2:9" ht="15.75" customHeight="1" x14ac:dyDescent="0.25">
      <c r="B888" s="13"/>
      <c r="F888" s="13"/>
      <c r="I888" s="10"/>
    </row>
    <row r="889" spans="2:9" ht="15.75" customHeight="1" x14ac:dyDescent="0.25">
      <c r="B889" s="13"/>
      <c r="F889" s="13"/>
      <c r="I889" s="10"/>
    </row>
    <row r="890" spans="2:9" ht="15.75" customHeight="1" x14ac:dyDescent="0.25">
      <c r="B890" s="13"/>
      <c r="F890" s="13"/>
      <c r="I890" s="10"/>
    </row>
    <row r="891" spans="2:9" ht="15.75" customHeight="1" x14ac:dyDescent="0.25">
      <c r="B891" s="13"/>
      <c r="F891" s="13"/>
      <c r="I891" s="10"/>
    </row>
    <row r="892" spans="2:9" ht="15.75" customHeight="1" x14ac:dyDescent="0.25">
      <c r="B892" s="13"/>
      <c r="F892" s="13"/>
      <c r="I892" s="10"/>
    </row>
    <row r="893" spans="2:9" ht="15.75" customHeight="1" x14ac:dyDescent="0.25">
      <c r="B893" s="13"/>
      <c r="F893" s="13"/>
      <c r="I893" s="10"/>
    </row>
    <row r="894" spans="2:9" ht="15.75" customHeight="1" x14ac:dyDescent="0.25">
      <c r="B894" s="13"/>
      <c r="F894" s="13"/>
      <c r="I894" s="10"/>
    </row>
    <row r="895" spans="2:9" ht="15.75" customHeight="1" x14ac:dyDescent="0.25">
      <c r="B895" s="13"/>
      <c r="F895" s="13"/>
      <c r="I895" s="10"/>
    </row>
    <row r="896" spans="2:9" ht="15.75" customHeight="1" x14ac:dyDescent="0.25">
      <c r="B896" s="13"/>
      <c r="F896" s="13"/>
      <c r="I896" s="10"/>
    </row>
    <row r="897" spans="2:10" ht="15.75" customHeight="1" x14ac:dyDescent="0.25">
      <c r="B897" s="13"/>
      <c r="F897" s="13"/>
      <c r="I897" s="10"/>
    </row>
    <row r="898" spans="2:10" ht="15.75" customHeight="1" x14ac:dyDescent="0.25">
      <c r="B898" s="13"/>
      <c r="F898" s="13"/>
      <c r="I898" s="10"/>
    </row>
    <row r="899" spans="2:10" ht="15.75" customHeight="1" x14ac:dyDescent="0.25">
      <c r="B899" s="13"/>
      <c r="F899" s="13"/>
      <c r="I899" s="10"/>
    </row>
    <row r="900" spans="2:10" ht="15.75" customHeight="1" x14ac:dyDescent="0.25">
      <c r="B900" s="13"/>
      <c r="F900" s="13"/>
      <c r="I900" s="10"/>
    </row>
    <row r="901" spans="2:10" ht="15.75" customHeight="1" x14ac:dyDescent="0.25">
      <c r="B901" s="13"/>
      <c r="F901" s="13"/>
      <c r="I901" s="20"/>
      <c r="J901" s="20"/>
    </row>
    <row r="902" spans="2:10" ht="15.75" customHeight="1" x14ac:dyDescent="0.25">
      <c r="B902" s="13"/>
      <c r="F902" s="13"/>
      <c r="I902" s="20"/>
      <c r="J902" s="20"/>
    </row>
    <row r="903" spans="2:10" ht="15.75" customHeight="1" x14ac:dyDescent="0.25">
      <c r="B903" s="13"/>
      <c r="F903" s="13"/>
      <c r="I903" s="20"/>
      <c r="J903" s="20"/>
    </row>
    <row r="904" spans="2:10" ht="15.75" customHeight="1" x14ac:dyDescent="0.25">
      <c r="B904" s="13"/>
      <c r="F904" s="13"/>
      <c r="I904" s="20"/>
      <c r="J904" s="20"/>
    </row>
    <row r="905" spans="2:10" ht="15.75" customHeight="1" x14ac:dyDescent="0.25">
      <c r="B905" s="13"/>
      <c r="F905" s="13"/>
      <c r="I905" s="20"/>
      <c r="J905" s="20"/>
    </row>
    <row r="906" spans="2:10" ht="15.75" customHeight="1" x14ac:dyDescent="0.25">
      <c r="B906" s="13"/>
      <c r="F906" s="13"/>
      <c r="I906" s="20"/>
      <c r="J906" s="20"/>
    </row>
    <row r="907" spans="2:10" ht="15.75" customHeight="1" x14ac:dyDescent="0.25">
      <c r="B907" s="13"/>
      <c r="F907" s="13"/>
      <c r="I907" s="20"/>
      <c r="J907" s="20"/>
    </row>
    <row r="908" spans="2:10" ht="15.75" customHeight="1" x14ac:dyDescent="0.25">
      <c r="B908" s="13"/>
      <c r="F908" s="13"/>
      <c r="I908" s="20"/>
      <c r="J908" s="20"/>
    </row>
    <row r="909" spans="2:10" ht="15.75" customHeight="1" x14ac:dyDescent="0.25">
      <c r="B909" s="13"/>
      <c r="F909" s="13"/>
      <c r="I909" s="20"/>
      <c r="J909" s="20"/>
    </row>
    <row r="910" spans="2:10" ht="15.75" customHeight="1" x14ac:dyDescent="0.25">
      <c r="B910" s="13"/>
      <c r="F910" s="13"/>
      <c r="I910" s="20"/>
      <c r="J910" s="20"/>
    </row>
    <row r="911" spans="2:10" ht="15.75" customHeight="1" x14ac:dyDescent="0.25">
      <c r="B911" s="13"/>
      <c r="F911" s="13"/>
      <c r="I911" s="20"/>
      <c r="J911" s="20"/>
    </row>
    <row r="912" spans="2:10" ht="15.75" customHeight="1" x14ac:dyDescent="0.25">
      <c r="B912" s="13"/>
      <c r="F912" s="13"/>
      <c r="I912" s="20"/>
      <c r="J912" s="20"/>
    </row>
    <row r="913" spans="2:10" ht="15.75" customHeight="1" x14ac:dyDescent="0.25">
      <c r="B913" s="13"/>
      <c r="F913" s="13"/>
      <c r="I913" s="20"/>
      <c r="J913" s="20"/>
    </row>
    <row r="914" spans="2:10" ht="15.75" customHeight="1" x14ac:dyDescent="0.25">
      <c r="B914" s="13"/>
      <c r="F914" s="13"/>
      <c r="I914" s="20"/>
      <c r="J914" s="20"/>
    </row>
    <row r="915" spans="2:10" ht="15.75" customHeight="1" x14ac:dyDescent="0.25">
      <c r="B915" s="13"/>
      <c r="F915" s="13"/>
      <c r="I915" s="20"/>
      <c r="J915" s="20"/>
    </row>
    <row r="916" spans="2:10" ht="15.75" customHeight="1" x14ac:dyDescent="0.25">
      <c r="B916" s="13"/>
      <c r="F916" s="13"/>
      <c r="I916" s="20"/>
      <c r="J916" s="20"/>
    </row>
    <row r="917" spans="2:10" ht="15.75" customHeight="1" x14ac:dyDescent="0.25">
      <c r="B917" s="13"/>
      <c r="F917" s="13"/>
      <c r="I917" s="20"/>
      <c r="J917" s="20"/>
    </row>
    <row r="918" spans="2:10" ht="15.75" customHeight="1" x14ac:dyDescent="0.25">
      <c r="B918" s="13"/>
      <c r="F918" s="13"/>
      <c r="I918" s="20"/>
      <c r="J918" s="20"/>
    </row>
    <row r="919" spans="2:10" ht="15.75" customHeight="1" x14ac:dyDescent="0.25">
      <c r="B919" s="13"/>
      <c r="F919" s="13"/>
      <c r="I919" s="20"/>
      <c r="J919" s="20"/>
    </row>
    <row r="920" spans="2:10" ht="15.75" customHeight="1" x14ac:dyDescent="0.25">
      <c r="B920" s="13"/>
      <c r="F920" s="13"/>
      <c r="I920" s="20"/>
      <c r="J920" s="20"/>
    </row>
    <row r="921" spans="2:10" ht="15.75" customHeight="1" x14ac:dyDescent="0.25">
      <c r="B921" s="13"/>
      <c r="F921" s="13"/>
      <c r="I921" s="20"/>
      <c r="J921" s="20"/>
    </row>
    <row r="922" spans="2:10" ht="15.75" customHeight="1" x14ac:dyDescent="0.25">
      <c r="B922" s="13"/>
      <c r="F922" s="13"/>
      <c r="I922" s="20"/>
      <c r="J922" s="20"/>
    </row>
    <row r="923" spans="2:10" ht="15.75" customHeight="1" x14ac:dyDescent="0.25">
      <c r="B923" s="13"/>
      <c r="F923" s="13"/>
      <c r="I923" s="20"/>
      <c r="J923" s="20"/>
    </row>
    <row r="924" spans="2:10" ht="15.75" customHeight="1" x14ac:dyDescent="0.25">
      <c r="B924" s="13"/>
      <c r="F924" s="13"/>
      <c r="I924" s="20"/>
      <c r="J924" s="20"/>
    </row>
    <row r="925" spans="2:10" ht="15.75" customHeight="1" x14ac:dyDescent="0.25">
      <c r="B925" s="13"/>
      <c r="F925" s="13"/>
      <c r="I925" s="10"/>
    </row>
    <row r="926" spans="2:10" ht="15.75" customHeight="1" x14ac:dyDescent="0.25">
      <c r="B926" s="13"/>
      <c r="F926" s="13"/>
      <c r="I926" s="10"/>
    </row>
    <row r="927" spans="2:10" ht="15.75" customHeight="1" x14ac:dyDescent="0.25">
      <c r="B927" s="13"/>
      <c r="F927" s="13"/>
      <c r="I927" s="10"/>
    </row>
    <row r="928" spans="2:10" ht="15.75" customHeight="1" x14ac:dyDescent="0.25">
      <c r="B928" s="13"/>
      <c r="F928" s="13"/>
      <c r="I928" s="10"/>
    </row>
    <row r="929" spans="2:9" ht="15.75" customHeight="1" x14ac:dyDescent="0.25">
      <c r="B929" s="13"/>
      <c r="F929" s="13"/>
      <c r="I929" s="10"/>
    </row>
    <row r="930" spans="2:9" ht="15.75" customHeight="1" x14ac:dyDescent="0.25">
      <c r="B930" s="13"/>
      <c r="F930" s="13"/>
      <c r="I930" s="10"/>
    </row>
    <row r="931" spans="2:9" ht="15.75" customHeight="1" x14ac:dyDescent="0.25">
      <c r="B931" s="13"/>
      <c r="F931" s="13"/>
      <c r="I931" s="10"/>
    </row>
    <row r="932" spans="2:9" ht="15.75" customHeight="1" x14ac:dyDescent="0.25">
      <c r="B932" s="13"/>
      <c r="F932" s="13"/>
      <c r="I932" s="10"/>
    </row>
    <row r="933" spans="2:9" ht="15.75" customHeight="1" x14ac:dyDescent="0.25">
      <c r="B933" s="13"/>
      <c r="F933" s="13"/>
      <c r="I933" s="10"/>
    </row>
    <row r="934" spans="2:9" ht="15.75" customHeight="1" x14ac:dyDescent="0.25">
      <c r="B934" s="13"/>
      <c r="F934" s="13"/>
      <c r="I934" s="10"/>
    </row>
    <row r="935" spans="2:9" ht="15.75" customHeight="1" x14ac:dyDescent="0.25">
      <c r="B935" s="13"/>
      <c r="F935" s="13"/>
      <c r="I935" s="10"/>
    </row>
    <row r="936" spans="2:9" ht="15.75" customHeight="1" x14ac:dyDescent="0.25">
      <c r="B936" s="13"/>
      <c r="F936" s="13"/>
      <c r="I936" s="10"/>
    </row>
    <row r="937" spans="2:9" ht="15.75" customHeight="1" x14ac:dyDescent="0.25">
      <c r="B937" s="13"/>
      <c r="F937" s="13"/>
      <c r="I937" s="10"/>
    </row>
    <row r="938" spans="2:9" ht="15.75" customHeight="1" x14ac:dyDescent="0.25">
      <c r="B938" s="13"/>
      <c r="F938" s="13"/>
      <c r="I938" s="10"/>
    </row>
    <row r="939" spans="2:9" ht="15.75" customHeight="1" x14ac:dyDescent="0.25">
      <c r="B939" s="13"/>
      <c r="F939" s="13"/>
      <c r="I939" s="10"/>
    </row>
    <row r="940" spans="2:9" ht="15.75" customHeight="1" x14ac:dyDescent="0.25">
      <c r="B940" s="13"/>
      <c r="F940" s="13"/>
      <c r="I940" s="10"/>
    </row>
    <row r="941" spans="2:9" ht="15.75" customHeight="1" x14ac:dyDescent="0.25">
      <c r="B941" s="13"/>
      <c r="F941" s="13"/>
      <c r="I941" s="10"/>
    </row>
    <row r="942" spans="2:9" ht="15.75" customHeight="1" x14ac:dyDescent="0.25">
      <c r="B942" s="13"/>
      <c r="F942" s="13"/>
      <c r="I942" s="10"/>
    </row>
    <row r="943" spans="2:9" ht="15.75" customHeight="1" x14ac:dyDescent="0.25">
      <c r="B943" s="13"/>
      <c r="F943" s="13"/>
      <c r="I943" s="10"/>
    </row>
    <row r="944" spans="2:9" ht="15.75" customHeight="1" x14ac:dyDescent="0.25">
      <c r="B944" s="13"/>
      <c r="F944" s="13"/>
      <c r="I944" s="10"/>
    </row>
    <row r="945" spans="2:10" ht="15.75" customHeight="1" x14ac:dyDescent="0.25">
      <c r="B945" s="13"/>
      <c r="F945" s="13"/>
      <c r="I945" s="10"/>
    </row>
    <row r="946" spans="2:10" ht="15.75" customHeight="1" x14ac:dyDescent="0.25">
      <c r="B946" s="13"/>
      <c r="F946" s="13"/>
      <c r="I946" s="10"/>
    </row>
    <row r="947" spans="2:10" ht="15.75" customHeight="1" x14ac:dyDescent="0.25">
      <c r="B947" s="13"/>
      <c r="F947" s="13"/>
      <c r="I947" s="10"/>
    </row>
    <row r="948" spans="2:10" ht="15.75" customHeight="1" x14ac:dyDescent="0.25">
      <c r="B948" s="13"/>
      <c r="F948" s="13"/>
      <c r="I948" s="10"/>
    </row>
    <row r="949" spans="2:10" ht="15.75" customHeight="1" x14ac:dyDescent="0.25">
      <c r="B949" s="13"/>
      <c r="F949" s="13"/>
      <c r="I949" s="20"/>
      <c r="J949" s="20"/>
    </row>
    <row r="950" spans="2:10" ht="15.75" customHeight="1" x14ac:dyDescent="0.25">
      <c r="B950" s="13"/>
      <c r="F950" s="13"/>
      <c r="I950" s="20"/>
      <c r="J950" s="20"/>
    </row>
    <row r="951" spans="2:10" ht="15.75" customHeight="1" x14ac:dyDescent="0.25">
      <c r="B951" s="13"/>
      <c r="F951" s="13"/>
      <c r="I951" s="20"/>
      <c r="J951" s="20"/>
    </row>
    <row r="952" spans="2:10" ht="15.75" customHeight="1" x14ac:dyDescent="0.25">
      <c r="B952" s="13"/>
      <c r="F952" s="13"/>
      <c r="I952" s="20"/>
      <c r="J952" s="20"/>
    </row>
    <row r="953" spans="2:10" ht="15.75" customHeight="1" x14ac:dyDescent="0.25">
      <c r="B953" s="13"/>
      <c r="F953" s="13"/>
      <c r="I953" s="20"/>
      <c r="J953" s="20"/>
    </row>
    <row r="954" spans="2:10" ht="15.75" customHeight="1" x14ac:dyDescent="0.25">
      <c r="B954" s="13"/>
      <c r="F954" s="13"/>
      <c r="I954" s="20"/>
      <c r="J954" s="20"/>
    </row>
    <row r="955" spans="2:10" ht="15.75" customHeight="1" x14ac:dyDescent="0.25">
      <c r="B955" s="13"/>
      <c r="F955" s="13"/>
      <c r="I955" s="20"/>
      <c r="J955" s="20"/>
    </row>
    <row r="956" spans="2:10" ht="15.75" customHeight="1" x14ac:dyDescent="0.25">
      <c r="B956" s="13"/>
      <c r="F956" s="13"/>
      <c r="I956" s="20"/>
      <c r="J956" s="20"/>
    </row>
    <row r="957" spans="2:10" ht="15.75" customHeight="1" x14ac:dyDescent="0.25">
      <c r="B957" s="13"/>
      <c r="F957" s="13"/>
      <c r="I957" s="20"/>
      <c r="J957" s="20"/>
    </row>
    <row r="958" spans="2:10" ht="15.75" customHeight="1" x14ac:dyDescent="0.25">
      <c r="B958" s="13"/>
      <c r="F958" s="13"/>
      <c r="I958" s="20"/>
      <c r="J958" s="20"/>
    </row>
    <row r="959" spans="2:10" ht="15.75" customHeight="1" x14ac:dyDescent="0.25">
      <c r="B959" s="13"/>
      <c r="F959" s="13"/>
      <c r="I959" s="20"/>
      <c r="J959" s="20"/>
    </row>
    <row r="960" spans="2:10" ht="15.75" customHeight="1" x14ac:dyDescent="0.25">
      <c r="B960" s="13"/>
      <c r="F960" s="13"/>
      <c r="I960" s="20"/>
      <c r="J960" s="20"/>
    </row>
    <row r="961" spans="2:10" ht="15.75" customHeight="1" x14ac:dyDescent="0.25">
      <c r="B961" s="13"/>
      <c r="F961" s="13"/>
      <c r="I961" s="20"/>
      <c r="J961" s="20"/>
    </row>
    <row r="962" spans="2:10" ht="15.75" customHeight="1" x14ac:dyDescent="0.25">
      <c r="B962" s="13"/>
      <c r="F962" s="13"/>
      <c r="I962" s="20"/>
      <c r="J962" s="20"/>
    </row>
    <row r="963" spans="2:10" ht="15.75" customHeight="1" x14ac:dyDescent="0.25">
      <c r="B963" s="13"/>
      <c r="F963" s="13"/>
      <c r="I963" s="20"/>
      <c r="J963" s="20"/>
    </row>
    <row r="964" spans="2:10" ht="15.75" customHeight="1" x14ac:dyDescent="0.25">
      <c r="B964" s="13"/>
      <c r="F964" s="13"/>
      <c r="I964" s="20"/>
      <c r="J964" s="20"/>
    </row>
    <row r="965" spans="2:10" ht="15.75" customHeight="1" x14ac:dyDescent="0.25">
      <c r="B965" s="13"/>
      <c r="F965" s="13"/>
      <c r="I965" s="20"/>
      <c r="J965" s="20"/>
    </row>
    <row r="966" spans="2:10" ht="15.75" customHeight="1" x14ac:dyDescent="0.25">
      <c r="B966" s="13"/>
      <c r="F966" s="13"/>
      <c r="I966" s="20"/>
      <c r="J966" s="20"/>
    </row>
    <row r="967" spans="2:10" ht="15.75" customHeight="1" x14ac:dyDescent="0.25">
      <c r="B967" s="13"/>
      <c r="F967" s="13"/>
      <c r="I967" s="20"/>
      <c r="J967" s="20"/>
    </row>
    <row r="968" spans="2:10" ht="15.75" customHeight="1" x14ac:dyDescent="0.25">
      <c r="B968" s="13"/>
      <c r="F968" s="13"/>
      <c r="I968" s="20"/>
      <c r="J968" s="20"/>
    </row>
    <row r="969" spans="2:10" ht="15.75" customHeight="1" x14ac:dyDescent="0.25">
      <c r="B969" s="13"/>
      <c r="F969" s="13"/>
      <c r="I969" s="20"/>
      <c r="J969" s="20"/>
    </row>
    <row r="970" spans="2:10" ht="15.75" customHeight="1" x14ac:dyDescent="0.25">
      <c r="B970" s="13"/>
      <c r="F970" s="13"/>
      <c r="I970" s="20"/>
      <c r="J970" s="20"/>
    </row>
    <row r="971" spans="2:10" ht="15.75" customHeight="1" x14ac:dyDescent="0.25">
      <c r="B971" s="13"/>
      <c r="F971" s="13"/>
      <c r="I971" s="20"/>
      <c r="J971" s="20"/>
    </row>
    <row r="972" spans="2:10" ht="15.75" customHeight="1" x14ac:dyDescent="0.25">
      <c r="B972" s="13"/>
      <c r="F972" s="13"/>
      <c r="I972" s="20"/>
      <c r="J972" s="20"/>
    </row>
    <row r="973" spans="2:10" ht="15.75" customHeight="1" x14ac:dyDescent="0.25">
      <c r="B973" s="13"/>
      <c r="F973" s="13"/>
      <c r="I973" s="10"/>
    </row>
    <row r="974" spans="2:10" ht="15.75" customHeight="1" x14ac:dyDescent="0.25">
      <c r="B974" s="13"/>
      <c r="F974" s="13"/>
      <c r="I974" s="10"/>
    </row>
    <row r="975" spans="2:10" ht="15.75" customHeight="1" x14ac:dyDescent="0.25">
      <c r="B975" s="13"/>
      <c r="F975" s="13"/>
      <c r="I975" s="10"/>
    </row>
    <row r="976" spans="2:10" ht="15.75" customHeight="1" x14ac:dyDescent="0.25">
      <c r="B976" s="13"/>
      <c r="F976" s="13"/>
      <c r="I976" s="10"/>
    </row>
    <row r="977" spans="2:9" ht="15.75" customHeight="1" x14ac:dyDescent="0.25">
      <c r="B977" s="13"/>
      <c r="F977" s="13"/>
      <c r="I977" s="10"/>
    </row>
    <row r="978" spans="2:9" ht="15.75" customHeight="1" x14ac:dyDescent="0.25">
      <c r="B978" s="13"/>
      <c r="F978" s="13"/>
      <c r="I978" s="10"/>
    </row>
    <row r="979" spans="2:9" ht="15.75" customHeight="1" x14ac:dyDescent="0.25">
      <c r="B979" s="13"/>
      <c r="F979" s="13"/>
      <c r="I979" s="10"/>
    </row>
    <row r="980" spans="2:9" ht="15.75" customHeight="1" x14ac:dyDescent="0.25">
      <c r="B980" s="13"/>
      <c r="F980" s="13"/>
      <c r="I980" s="10"/>
    </row>
    <row r="981" spans="2:9" ht="15.75" customHeight="1" x14ac:dyDescent="0.25">
      <c r="B981" s="13"/>
      <c r="F981" s="13"/>
      <c r="I981" s="10"/>
    </row>
    <row r="982" spans="2:9" ht="15.75" customHeight="1" x14ac:dyDescent="0.25">
      <c r="B982" s="13"/>
      <c r="F982" s="13"/>
      <c r="I982" s="10"/>
    </row>
    <row r="983" spans="2:9" ht="15.75" customHeight="1" x14ac:dyDescent="0.25">
      <c r="B983" s="13"/>
      <c r="F983" s="13"/>
      <c r="I983" s="10"/>
    </row>
    <row r="984" spans="2:9" ht="15.75" customHeight="1" x14ac:dyDescent="0.25">
      <c r="B984" s="13"/>
      <c r="F984" s="13"/>
      <c r="I984" s="10"/>
    </row>
    <row r="985" spans="2:9" ht="15.75" customHeight="1" x14ac:dyDescent="0.25">
      <c r="B985" s="13"/>
      <c r="F985" s="13"/>
      <c r="I985" s="10"/>
    </row>
    <row r="986" spans="2:9" ht="15.75" customHeight="1" x14ac:dyDescent="0.25">
      <c r="B986" s="13"/>
      <c r="F986" s="13"/>
      <c r="I986" s="10"/>
    </row>
    <row r="987" spans="2:9" ht="15.75" customHeight="1" x14ac:dyDescent="0.25">
      <c r="B987" s="13"/>
      <c r="F987" s="13"/>
      <c r="I987" s="10"/>
    </row>
    <row r="988" spans="2:9" ht="15.75" customHeight="1" x14ac:dyDescent="0.25">
      <c r="B988" s="13"/>
      <c r="F988" s="13"/>
      <c r="I988" s="10"/>
    </row>
    <row r="989" spans="2:9" ht="15.75" customHeight="1" x14ac:dyDescent="0.25">
      <c r="B989" s="13"/>
      <c r="F989" s="13"/>
      <c r="I989" s="10"/>
    </row>
    <row r="990" spans="2:9" ht="15.75" customHeight="1" x14ac:dyDescent="0.25">
      <c r="B990" s="13"/>
      <c r="F990" s="13"/>
      <c r="I990" s="10"/>
    </row>
    <row r="991" spans="2:9" ht="15.75" customHeight="1" x14ac:dyDescent="0.25">
      <c r="B991" s="13"/>
      <c r="F991" s="13"/>
      <c r="I991" s="10"/>
    </row>
    <row r="992" spans="2:9" ht="15.75" customHeight="1" x14ac:dyDescent="0.25">
      <c r="B992" s="13"/>
      <c r="F992" s="13"/>
      <c r="I992" s="10"/>
    </row>
    <row r="993" spans="2:10" ht="15.75" customHeight="1" x14ac:dyDescent="0.25">
      <c r="B993" s="13"/>
      <c r="F993" s="13"/>
      <c r="I993" s="10"/>
    </row>
    <row r="994" spans="2:10" ht="15.75" customHeight="1" x14ac:dyDescent="0.25">
      <c r="B994" s="13"/>
      <c r="F994" s="13"/>
      <c r="I994" s="10"/>
    </row>
    <row r="995" spans="2:10" ht="15.75" customHeight="1" x14ac:dyDescent="0.25">
      <c r="B995" s="13"/>
      <c r="F995" s="13"/>
      <c r="I995" s="10"/>
    </row>
    <row r="996" spans="2:10" ht="15.75" customHeight="1" x14ac:dyDescent="0.25">
      <c r="B996" s="13"/>
      <c r="F996" s="13"/>
      <c r="I996" s="10"/>
    </row>
    <row r="997" spans="2:10" ht="15.75" customHeight="1" x14ac:dyDescent="0.25">
      <c r="B997" s="13"/>
      <c r="F997" s="13"/>
      <c r="I997" s="20"/>
      <c r="J997" s="20"/>
    </row>
    <row r="998" spans="2:10" ht="15.75" customHeight="1" x14ac:dyDescent="0.25">
      <c r="B998" s="13"/>
      <c r="F998" s="13"/>
      <c r="I998" s="20"/>
      <c r="J998" s="20"/>
    </row>
    <row r="999" spans="2:10" ht="15.75" customHeight="1" x14ac:dyDescent="0.25">
      <c r="B999" s="13"/>
      <c r="F999" s="13"/>
      <c r="I999" s="20"/>
      <c r="J999" s="20"/>
    </row>
    <row r="1000" spans="2:10" ht="15.75" customHeight="1" x14ac:dyDescent="0.25">
      <c r="B1000" s="13"/>
      <c r="F1000" s="13"/>
      <c r="I1000" s="20"/>
      <c r="J1000" s="20"/>
    </row>
    <row r="1001" spans="2:10" ht="15.75" customHeight="1" x14ac:dyDescent="0.25">
      <c r="B1001" s="13"/>
      <c r="F1001" s="13"/>
      <c r="I1001" s="20"/>
      <c r="J1001" s="20"/>
    </row>
    <row r="1002" spans="2:10" ht="15.75" customHeight="1" x14ac:dyDescent="0.25">
      <c r="B1002" s="13"/>
      <c r="F1002" s="13"/>
      <c r="I1002" s="20"/>
      <c r="J1002" s="20"/>
    </row>
    <row r="1003" spans="2:10" ht="15.75" customHeight="1" x14ac:dyDescent="0.25">
      <c r="B1003" s="13"/>
      <c r="F1003" s="13"/>
      <c r="I1003" s="20"/>
      <c r="J1003" s="20"/>
    </row>
    <row r="1004" spans="2:10" ht="15.75" customHeight="1" x14ac:dyDescent="0.25">
      <c r="B1004" s="13"/>
      <c r="F1004" s="13"/>
      <c r="I1004" s="20"/>
      <c r="J1004" s="20"/>
    </row>
    <row r="1005" spans="2:10" ht="15.75" customHeight="1" x14ac:dyDescent="0.25">
      <c r="B1005" s="13"/>
      <c r="F1005" s="13"/>
      <c r="I1005" s="20"/>
      <c r="J1005" s="20"/>
    </row>
    <row r="1006" spans="2:10" ht="15.75" customHeight="1" x14ac:dyDescent="0.25">
      <c r="B1006" s="13"/>
      <c r="F1006" s="13"/>
      <c r="I1006" s="20"/>
      <c r="J1006" s="20"/>
    </row>
    <row r="1007" spans="2:10" ht="15.75" customHeight="1" x14ac:dyDescent="0.25">
      <c r="B1007" s="13"/>
      <c r="F1007" s="13"/>
      <c r="I1007" s="20"/>
      <c r="J1007" s="20"/>
    </row>
    <row r="1008" spans="2:10" ht="15.75" customHeight="1" x14ac:dyDescent="0.25">
      <c r="B1008" s="13"/>
      <c r="F1008" s="13"/>
      <c r="I1008" s="20"/>
      <c r="J1008" s="20"/>
    </row>
    <row r="1009" spans="1:10" ht="15.75" customHeight="1" x14ac:dyDescent="0.25">
      <c r="B1009" s="13"/>
      <c r="F1009" s="13"/>
      <c r="I1009" s="20"/>
      <c r="J1009" s="20"/>
    </row>
    <row r="1010" spans="1:10" ht="15.75" customHeight="1" x14ac:dyDescent="0.25">
      <c r="B1010" s="13"/>
      <c r="F1010" s="13"/>
      <c r="I1010" s="20"/>
      <c r="J1010" s="20"/>
    </row>
    <row r="1011" spans="1:10" ht="15.75" customHeight="1" x14ac:dyDescent="0.25">
      <c r="B1011" s="13"/>
      <c r="F1011" s="13"/>
      <c r="I1011" s="20"/>
      <c r="J1011" s="20"/>
    </row>
    <row r="1012" spans="1:10" ht="15.75" customHeight="1" x14ac:dyDescent="0.25">
      <c r="B1012" s="13"/>
      <c r="F1012" s="13"/>
      <c r="I1012" s="20"/>
      <c r="J1012" s="20"/>
    </row>
    <row r="1013" spans="1:10" ht="15.75" customHeight="1" x14ac:dyDescent="0.25">
      <c r="B1013" s="13"/>
      <c r="F1013" s="13"/>
      <c r="I1013" s="20"/>
      <c r="J1013" s="20"/>
    </row>
    <row r="1014" spans="1:10" ht="15.75" customHeight="1" x14ac:dyDescent="0.25">
      <c r="B1014" s="13"/>
      <c r="F1014" s="13"/>
      <c r="I1014" s="20"/>
      <c r="J1014" s="20"/>
    </row>
    <row r="1015" spans="1:10" ht="15.75" customHeight="1" x14ac:dyDescent="0.25">
      <c r="B1015" s="13"/>
      <c r="F1015" s="13"/>
      <c r="I1015" s="20"/>
      <c r="J1015" s="20"/>
    </row>
    <row r="1016" spans="1:10" ht="15.75" customHeight="1" x14ac:dyDescent="0.25">
      <c r="B1016" s="13"/>
      <c r="F1016" s="13"/>
      <c r="I1016" s="20"/>
      <c r="J1016" s="20"/>
    </row>
    <row r="1017" spans="1:10" ht="15.75" customHeight="1" x14ac:dyDescent="0.25">
      <c r="B1017" s="13"/>
      <c r="F1017" s="13"/>
      <c r="I1017" s="20"/>
      <c r="J1017" s="20"/>
    </row>
    <row r="1018" spans="1:10" ht="15.75" customHeight="1" x14ac:dyDescent="0.25">
      <c r="B1018" s="13"/>
      <c r="F1018" s="13"/>
      <c r="I1018" s="20"/>
      <c r="J1018" s="20"/>
    </row>
    <row r="1019" spans="1:10" ht="15.75" customHeight="1" x14ac:dyDescent="0.25">
      <c r="B1019" s="13"/>
      <c r="F1019" s="13"/>
      <c r="I1019" s="20"/>
      <c r="J1019" s="20"/>
    </row>
    <row r="1020" spans="1:10" ht="15.75" customHeight="1" x14ac:dyDescent="0.25">
      <c r="A1020" s="11" t="s">
        <v>114</v>
      </c>
      <c r="B1020" s="13"/>
      <c r="F1020" s="13"/>
      <c r="I1020" s="20"/>
      <c r="J1020" s="20"/>
    </row>
    <row r="1021" spans="1:10" ht="15.75" customHeight="1" x14ac:dyDescent="0.25">
      <c r="B1021" s="13"/>
      <c r="F1021" s="13"/>
    </row>
    <row r="1022" spans="1:10" ht="15.75" customHeight="1" x14ac:dyDescent="0.25">
      <c r="B1022" s="13"/>
      <c r="F1022" s="13"/>
      <c r="I1022" s="10"/>
    </row>
    <row r="1023" spans="1:10" ht="15.75" customHeight="1" x14ac:dyDescent="0.25">
      <c r="B1023" s="13"/>
      <c r="F1023" s="13"/>
      <c r="I1023" s="10"/>
    </row>
    <row r="1024" spans="1:10" ht="15.75" customHeight="1" x14ac:dyDescent="0.25">
      <c r="B1024" s="13"/>
      <c r="F1024" s="13"/>
      <c r="I1024" s="10"/>
    </row>
    <row r="1025" spans="2:9" ht="15.75" customHeight="1" x14ac:dyDescent="0.25">
      <c r="B1025" s="13"/>
      <c r="F1025" s="13"/>
      <c r="I1025" s="10"/>
    </row>
    <row r="1026" spans="2:9" ht="15.75" customHeight="1" x14ac:dyDescent="0.25">
      <c r="B1026" s="13"/>
      <c r="F1026" s="13"/>
      <c r="I1026" s="10"/>
    </row>
    <row r="1027" spans="2:9" ht="15.75" customHeight="1" x14ac:dyDescent="0.25">
      <c r="B1027" s="13"/>
      <c r="F1027" s="13"/>
      <c r="I1027" s="10"/>
    </row>
    <row r="1028" spans="2:9" ht="15.75" customHeight="1" x14ac:dyDescent="0.25">
      <c r="B1028" s="13"/>
      <c r="F1028" s="13"/>
      <c r="I1028" s="10"/>
    </row>
    <row r="1029" spans="2:9" ht="15.75" customHeight="1" x14ac:dyDescent="0.25">
      <c r="B1029" s="13"/>
      <c r="F1029" s="13"/>
      <c r="I1029" s="10"/>
    </row>
    <row r="1030" spans="2:9" ht="15.75" customHeight="1" x14ac:dyDescent="0.25">
      <c r="B1030" s="13"/>
      <c r="F1030" s="13"/>
      <c r="I1030" s="10"/>
    </row>
    <row r="1031" spans="2:9" ht="15.75" customHeight="1" x14ac:dyDescent="0.25">
      <c r="B1031" s="13"/>
      <c r="F1031" s="13"/>
      <c r="I1031" s="10"/>
    </row>
    <row r="1032" spans="2:9" ht="15.75" customHeight="1" x14ac:dyDescent="0.25">
      <c r="B1032" s="13"/>
      <c r="F1032" s="13"/>
      <c r="I1032" s="10"/>
    </row>
    <row r="1033" spans="2:9" ht="15.75" customHeight="1" x14ac:dyDescent="0.25">
      <c r="B1033" s="13"/>
      <c r="F1033" s="13"/>
      <c r="I1033" s="10"/>
    </row>
    <row r="1034" spans="2:9" ht="15.75" customHeight="1" x14ac:dyDescent="0.25">
      <c r="B1034" s="13"/>
      <c r="F1034" s="13"/>
      <c r="I1034" s="10"/>
    </row>
    <row r="1035" spans="2:9" ht="15.75" customHeight="1" x14ac:dyDescent="0.25">
      <c r="B1035" s="13"/>
      <c r="F1035" s="13"/>
      <c r="I1035" s="10"/>
    </row>
    <row r="1036" spans="2:9" ht="15.75" customHeight="1" x14ac:dyDescent="0.25">
      <c r="B1036" s="13"/>
      <c r="F1036" s="13"/>
      <c r="I1036" s="10"/>
    </row>
    <row r="1037" spans="2:9" ht="15.75" customHeight="1" x14ac:dyDescent="0.25">
      <c r="B1037" s="13"/>
      <c r="F1037" s="13"/>
      <c r="I1037" s="10"/>
    </row>
    <row r="1038" spans="2:9" ht="15.75" customHeight="1" x14ac:dyDescent="0.25">
      <c r="B1038" s="13"/>
      <c r="F1038" s="13"/>
      <c r="I1038" s="10"/>
    </row>
    <row r="1039" spans="2:9" ht="15.75" customHeight="1" x14ac:dyDescent="0.25">
      <c r="B1039" s="13"/>
      <c r="F1039" s="13"/>
      <c r="I1039" s="10"/>
    </row>
    <row r="1040" spans="2:9" ht="15.75" customHeight="1" x14ac:dyDescent="0.25">
      <c r="B1040" s="13"/>
      <c r="F1040" s="13"/>
      <c r="I1040" s="10"/>
    </row>
    <row r="1041" spans="2:10" ht="15.75" customHeight="1" x14ac:dyDescent="0.25">
      <c r="B1041" s="13"/>
      <c r="F1041" s="13"/>
      <c r="I1041" s="10"/>
    </row>
    <row r="1042" spans="2:10" ht="15.75" customHeight="1" x14ac:dyDescent="0.25">
      <c r="B1042" s="13"/>
      <c r="F1042" s="13"/>
      <c r="I1042" s="10"/>
    </row>
    <row r="1043" spans="2:10" ht="15.75" customHeight="1" x14ac:dyDescent="0.25">
      <c r="B1043" s="13"/>
      <c r="F1043" s="13"/>
      <c r="I1043" s="10"/>
    </row>
    <row r="1044" spans="2:10" ht="15.75" customHeight="1" x14ac:dyDescent="0.25">
      <c r="B1044" s="13"/>
      <c r="F1044" s="13"/>
      <c r="I1044" s="10"/>
    </row>
    <row r="1045" spans="2:10" ht="15.75" customHeight="1" x14ac:dyDescent="0.25">
      <c r="B1045" s="13"/>
      <c r="F1045" s="13"/>
      <c r="I1045" s="10"/>
    </row>
    <row r="1046" spans="2:10" ht="15.75" customHeight="1" x14ac:dyDescent="0.25">
      <c r="B1046" s="13"/>
      <c r="F1046" s="13"/>
      <c r="I1046" s="20"/>
      <c r="J1046" s="20"/>
    </row>
    <row r="1047" spans="2:10" ht="15.75" customHeight="1" x14ac:dyDescent="0.25">
      <c r="B1047" s="13"/>
      <c r="F1047" s="13"/>
      <c r="I1047" s="20"/>
      <c r="J1047" s="20"/>
    </row>
    <row r="1048" spans="2:10" ht="15.75" customHeight="1" x14ac:dyDescent="0.25">
      <c r="B1048" s="13"/>
      <c r="F1048" s="13"/>
      <c r="I1048" s="20"/>
      <c r="J1048" s="20"/>
    </row>
    <row r="1049" spans="2:10" ht="15.75" customHeight="1" x14ac:dyDescent="0.25">
      <c r="B1049" s="13"/>
      <c r="F1049" s="13"/>
      <c r="I1049" s="20"/>
      <c r="J1049" s="20"/>
    </row>
    <row r="1050" spans="2:10" ht="15.75" customHeight="1" x14ac:dyDescent="0.25">
      <c r="B1050" s="13"/>
      <c r="F1050" s="13"/>
      <c r="I1050" s="20"/>
      <c r="J1050" s="20"/>
    </row>
    <row r="1051" spans="2:10" ht="15.75" customHeight="1" x14ac:dyDescent="0.25">
      <c r="B1051" s="13"/>
      <c r="F1051" s="13"/>
      <c r="I1051" s="20"/>
      <c r="J1051" s="20"/>
    </row>
    <row r="1052" spans="2:10" ht="15.75" customHeight="1" x14ac:dyDescent="0.25">
      <c r="B1052" s="13"/>
      <c r="F1052" s="13"/>
      <c r="I1052" s="20"/>
      <c r="J1052" s="20"/>
    </row>
    <row r="1053" spans="2:10" ht="15.75" customHeight="1" x14ac:dyDescent="0.25">
      <c r="B1053" s="13"/>
      <c r="F1053" s="13"/>
      <c r="I1053" s="20"/>
      <c r="J1053" s="20"/>
    </row>
    <row r="1054" spans="2:10" ht="15.75" customHeight="1" x14ac:dyDescent="0.25">
      <c r="B1054" s="13"/>
      <c r="F1054" s="13"/>
      <c r="I1054" s="20"/>
      <c r="J1054" s="20"/>
    </row>
    <row r="1055" spans="2:10" ht="15.75" customHeight="1" x14ac:dyDescent="0.25">
      <c r="B1055" s="13"/>
      <c r="F1055" s="13"/>
      <c r="I1055" s="20"/>
      <c r="J1055" s="20"/>
    </row>
    <row r="1056" spans="2:10" ht="15.75" customHeight="1" x14ac:dyDescent="0.25">
      <c r="B1056" s="13"/>
      <c r="F1056" s="13"/>
      <c r="I1056" s="20"/>
      <c r="J1056" s="20"/>
    </row>
    <row r="1057" spans="2:10" ht="15.75" customHeight="1" x14ac:dyDescent="0.25">
      <c r="B1057" s="13"/>
      <c r="F1057" s="13"/>
      <c r="I1057" s="20"/>
      <c r="J1057" s="20"/>
    </row>
    <row r="1058" spans="2:10" ht="15.75" customHeight="1" x14ac:dyDescent="0.25">
      <c r="B1058" s="13"/>
      <c r="F1058" s="13"/>
      <c r="I1058" s="20"/>
      <c r="J1058" s="20"/>
    </row>
    <row r="1059" spans="2:10" ht="15.75" customHeight="1" x14ac:dyDescent="0.25">
      <c r="B1059" s="13"/>
      <c r="F1059" s="13"/>
      <c r="I1059" s="20"/>
      <c r="J1059" s="20"/>
    </row>
    <row r="1060" spans="2:10" ht="15.75" customHeight="1" x14ac:dyDescent="0.25">
      <c r="B1060" s="13"/>
      <c r="F1060" s="13"/>
      <c r="I1060" s="20"/>
      <c r="J1060" s="20"/>
    </row>
    <row r="1061" spans="2:10" ht="15.75" customHeight="1" x14ac:dyDescent="0.25">
      <c r="B1061" s="13"/>
      <c r="F1061" s="13"/>
      <c r="I1061" s="20"/>
      <c r="J1061" s="20"/>
    </row>
    <row r="1062" spans="2:10" ht="15.75" customHeight="1" x14ac:dyDescent="0.25">
      <c r="B1062" s="13"/>
      <c r="F1062" s="13"/>
      <c r="I1062" s="20"/>
      <c r="J1062" s="20"/>
    </row>
    <row r="1063" spans="2:10" ht="15.75" customHeight="1" x14ac:dyDescent="0.25">
      <c r="B1063" s="13"/>
      <c r="F1063" s="13"/>
      <c r="I1063" s="20"/>
      <c r="J1063" s="20"/>
    </row>
    <row r="1064" spans="2:10" ht="15.75" customHeight="1" x14ac:dyDescent="0.25">
      <c r="B1064" s="13"/>
      <c r="F1064" s="13"/>
      <c r="I1064" s="20"/>
      <c r="J1064" s="20"/>
    </row>
    <row r="1065" spans="2:10" ht="15.75" customHeight="1" x14ac:dyDescent="0.25">
      <c r="B1065" s="13"/>
      <c r="F1065" s="13"/>
      <c r="I1065" s="20"/>
      <c r="J1065" s="20"/>
    </row>
    <row r="1066" spans="2:10" ht="15.75" customHeight="1" x14ac:dyDescent="0.25">
      <c r="B1066" s="13"/>
      <c r="F1066" s="13"/>
      <c r="I1066" s="20"/>
      <c r="J1066" s="20"/>
    </row>
    <row r="1067" spans="2:10" ht="15.75" customHeight="1" x14ac:dyDescent="0.25">
      <c r="B1067" s="13"/>
      <c r="F1067" s="13"/>
      <c r="I1067" s="20"/>
      <c r="J1067" s="20"/>
    </row>
    <row r="1068" spans="2:10" ht="15.75" customHeight="1" x14ac:dyDescent="0.25">
      <c r="B1068" s="13"/>
      <c r="F1068" s="13"/>
      <c r="I1068" s="20"/>
      <c r="J1068" s="20"/>
    </row>
    <row r="1069" spans="2:10" ht="15.75" customHeight="1" x14ac:dyDescent="0.25">
      <c r="B1069" s="13"/>
      <c r="F1069" s="13"/>
      <c r="I1069" s="20"/>
      <c r="J1069" s="20"/>
    </row>
    <row r="1070" spans="2:10" ht="15.75" customHeight="1" x14ac:dyDescent="0.25">
      <c r="B1070" s="13"/>
      <c r="F1070" s="13"/>
      <c r="I1070" s="10"/>
    </row>
    <row r="1071" spans="2:10" ht="15.75" customHeight="1" x14ac:dyDescent="0.25">
      <c r="B1071" s="13"/>
      <c r="F1071" s="13"/>
      <c r="I1071" s="10"/>
    </row>
    <row r="1072" spans="2:10" ht="15.75" customHeight="1" x14ac:dyDescent="0.25">
      <c r="B1072" s="13"/>
      <c r="F1072" s="13"/>
      <c r="I1072" s="10"/>
    </row>
    <row r="1073" spans="2:9" ht="15.75" customHeight="1" x14ac:dyDescent="0.25">
      <c r="B1073" s="13"/>
      <c r="F1073" s="13"/>
      <c r="I1073" s="10"/>
    </row>
    <row r="1074" spans="2:9" ht="15.75" customHeight="1" x14ac:dyDescent="0.25">
      <c r="B1074" s="13"/>
      <c r="F1074" s="13"/>
      <c r="I1074" s="10"/>
    </row>
    <row r="1075" spans="2:9" ht="15.75" customHeight="1" x14ac:dyDescent="0.25">
      <c r="B1075" s="13"/>
      <c r="F1075" s="13"/>
      <c r="I1075" s="10"/>
    </row>
    <row r="1076" spans="2:9" ht="15.75" customHeight="1" x14ac:dyDescent="0.25">
      <c r="B1076" s="13"/>
      <c r="F1076" s="13"/>
      <c r="I1076" s="10"/>
    </row>
    <row r="1077" spans="2:9" ht="15.75" customHeight="1" x14ac:dyDescent="0.25">
      <c r="B1077" s="13"/>
      <c r="F1077" s="13"/>
      <c r="I1077" s="10"/>
    </row>
    <row r="1078" spans="2:9" ht="15.75" customHeight="1" x14ac:dyDescent="0.25">
      <c r="B1078" s="13"/>
      <c r="F1078" s="13"/>
      <c r="I1078" s="10"/>
    </row>
    <row r="1079" spans="2:9" ht="15.75" customHeight="1" x14ac:dyDescent="0.25">
      <c r="B1079" s="13"/>
      <c r="F1079" s="13"/>
      <c r="I1079" s="10"/>
    </row>
    <row r="1080" spans="2:9" ht="15.75" customHeight="1" x14ac:dyDescent="0.25">
      <c r="B1080" s="13"/>
      <c r="F1080" s="13"/>
      <c r="I1080" s="10"/>
    </row>
    <row r="1081" spans="2:9" ht="15.75" customHeight="1" x14ac:dyDescent="0.25">
      <c r="B1081" s="13"/>
      <c r="F1081" s="13"/>
      <c r="I1081" s="10"/>
    </row>
    <row r="1082" spans="2:9" ht="15.75" customHeight="1" x14ac:dyDescent="0.25">
      <c r="B1082" s="13"/>
      <c r="F1082" s="13"/>
      <c r="I1082" s="10"/>
    </row>
    <row r="1083" spans="2:9" ht="15.75" customHeight="1" x14ac:dyDescent="0.25">
      <c r="B1083" s="13"/>
      <c r="F1083" s="13"/>
      <c r="I1083" s="10"/>
    </row>
    <row r="1084" spans="2:9" ht="15.75" customHeight="1" x14ac:dyDescent="0.25">
      <c r="B1084" s="13"/>
      <c r="F1084" s="13"/>
      <c r="I1084" s="10"/>
    </row>
    <row r="1085" spans="2:9" ht="15.75" customHeight="1" x14ac:dyDescent="0.25">
      <c r="B1085" s="13"/>
      <c r="F1085" s="13"/>
      <c r="I1085" s="10"/>
    </row>
    <row r="1086" spans="2:9" ht="15.75" customHeight="1" x14ac:dyDescent="0.25">
      <c r="B1086" s="13"/>
      <c r="F1086" s="13"/>
      <c r="I1086" s="10"/>
    </row>
    <row r="1087" spans="2:9" ht="15.75" customHeight="1" x14ac:dyDescent="0.25">
      <c r="B1087" s="13"/>
      <c r="F1087" s="13"/>
      <c r="I1087" s="10"/>
    </row>
    <row r="1088" spans="2:9" ht="15.75" customHeight="1" x14ac:dyDescent="0.25">
      <c r="B1088" s="13"/>
      <c r="F1088" s="13"/>
      <c r="I1088" s="10"/>
    </row>
    <row r="1089" spans="2:10" ht="15.75" customHeight="1" x14ac:dyDescent="0.25">
      <c r="B1089" s="13"/>
      <c r="F1089" s="13"/>
      <c r="I1089" s="10"/>
    </row>
    <row r="1090" spans="2:10" ht="15.75" customHeight="1" x14ac:dyDescent="0.25">
      <c r="B1090" s="13"/>
      <c r="F1090" s="13"/>
      <c r="I1090" s="10"/>
    </row>
    <row r="1091" spans="2:10" ht="15.75" customHeight="1" x14ac:dyDescent="0.25">
      <c r="B1091" s="13"/>
      <c r="F1091" s="13"/>
      <c r="I1091" s="10"/>
    </row>
    <row r="1092" spans="2:10" ht="15.75" customHeight="1" x14ac:dyDescent="0.25">
      <c r="B1092" s="13"/>
      <c r="F1092" s="13"/>
      <c r="I1092" s="10"/>
    </row>
    <row r="1093" spans="2:10" ht="15.75" customHeight="1" x14ac:dyDescent="0.25">
      <c r="B1093" s="13"/>
      <c r="F1093" s="13"/>
      <c r="I1093" s="10"/>
    </row>
    <row r="1094" spans="2:10" ht="15.75" customHeight="1" x14ac:dyDescent="0.25">
      <c r="B1094" s="13"/>
      <c r="F1094" s="13"/>
      <c r="I1094" s="20"/>
      <c r="J1094" s="20"/>
    </row>
    <row r="1095" spans="2:10" ht="15.75" customHeight="1" x14ac:dyDescent="0.25">
      <c r="B1095" s="13"/>
      <c r="F1095" s="13"/>
      <c r="I1095" s="20"/>
      <c r="J1095" s="20"/>
    </row>
    <row r="1096" spans="2:10" ht="15.75" customHeight="1" x14ac:dyDescent="0.25">
      <c r="B1096" s="13"/>
      <c r="F1096" s="13"/>
      <c r="I1096" s="20"/>
      <c r="J1096" s="20"/>
    </row>
    <row r="1097" spans="2:10" ht="15.75" customHeight="1" x14ac:dyDescent="0.25">
      <c r="B1097" s="13"/>
      <c r="F1097" s="13"/>
      <c r="I1097" s="20"/>
      <c r="J1097" s="20"/>
    </row>
    <row r="1098" spans="2:10" ht="15.75" customHeight="1" x14ac:dyDescent="0.25">
      <c r="B1098" s="13"/>
      <c r="F1098" s="13"/>
      <c r="I1098" s="20"/>
      <c r="J1098" s="20"/>
    </row>
    <row r="1099" spans="2:10" ht="15.75" customHeight="1" x14ac:dyDescent="0.25">
      <c r="B1099" s="13"/>
      <c r="F1099" s="13"/>
      <c r="I1099" s="20"/>
      <c r="J1099" s="20"/>
    </row>
    <row r="1100" spans="2:10" ht="15.75" customHeight="1" x14ac:dyDescent="0.25">
      <c r="B1100" s="13"/>
      <c r="F1100" s="13"/>
      <c r="I1100" s="20"/>
      <c r="J1100" s="20"/>
    </row>
    <row r="1101" spans="2:10" ht="15.75" customHeight="1" x14ac:dyDescent="0.25">
      <c r="B1101" s="13"/>
      <c r="F1101" s="13"/>
      <c r="I1101" s="20"/>
      <c r="J1101" s="20"/>
    </row>
    <row r="1102" spans="2:10" ht="15.75" customHeight="1" x14ac:dyDescent="0.25">
      <c r="B1102" s="13"/>
      <c r="F1102" s="13"/>
      <c r="I1102" s="20"/>
      <c r="J1102" s="20"/>
    </row>
    <row r="1103" spans="2:10" ht="15.75" customHeight="1" x14ac:dyDescent="0.25">
      <c r="B1103" s="13"/>
      <c r="F1103" s="13"/>
      <c r="I1103" s="20"/>
      <c r="J1103" s="20"/>
    </row>
    <row r="1104" spans="2:10" ht="15.75" customHeight="1" x14ac:dyDescent="0.25">
      <c r="B1104" s="13"/>
      <c r="F1104" s="13"/>
      <c r="I1104" s="20"/>
      <c r="J1104" s="20"/>
    </row>
    <row r="1105" spans="2:10" ht="15.75" customHeight="1" x14ac:dyDescent="0.25">
      <c r="B1105" s="13"/>
      <c r="F1105" s="13"/>
      <c r="I1105" s="20"/>
      <c r="J1105" s="20"/>
    </row>
    <row r="1106" spans="2:10" ht="15.75" customHeight="1" x14ac:dyDescent="0.25">
      <c r="B1106" s="13"/>
      <c r="F1106" s="13"/>
      <c r="I1106" s="20"/>
      <c r="J1106" s="20"/>
    </row>
    <row r="1107" spans="2:10" ht="15.75" customHeight="1" x14ac:dyDescent="0.25">
      <c r="B1107" s="13"/>
      <c r="F1107" s="13"/>
      <c r="I1107" s="20"/>
      <c r="J1107" s="20"/>
    </row>
    <row r="1108" spans="2:10" ht="15.75" customHeight="1" x14ac:dyDescent="0.25">
      <c r="B1108" s="13"/>
      <c r="F1108" s="13"/>
      <c r="I1108" s="20"/>
      <c r="J1108" s="20"/>
    </row>
    <row r="1109" spans="2:10" ht="15.75" customHeight="1" x14ac:dyDescent="0.25">
      <c r="B1109" s="13"/>
      <c r="F1109" s="13"/>
      <c r="I1109" s="20"/>
      <c r="J1109" s="20"/>
    </row>
    <row r="1110" spans="2:10" ht="15.75" customHeight="1" x14ac:dyDescent="0.25">
      <c r="B1110" s="13"/>
      <c r="F1110" s="13"/>
      <c r="I1110" s="20"/>
      <c r="J1110" s="20"/>
    </row>
    <row r="1111" spans="2:10" ht="15.75" customHeight="1" x14ac:dyDescent="0.25">
      <c r="B1111" s="13"/>
      <c r="F1111" s="13"/>
      <c r="I1111" s="20"/>
      <c r="J1111" s="20"/>
    </row>
    <row r="1112" spans="2:10" ht="15.75" customHeight="1" x14ac:dyDescent="0.25">
      <c r="B1112" s="13"/>
      <c r="F1112" s="13"/>
      <c r="I1112" s="20"/>
      <c r="J1112" s="20"/>
    </row>
    <row r="1113" spans="2:10" ht="15.75" customHeight="1" x14ac:dyDescent="0.25">
      <c r="B1113" s="13"/>
      <c r="F1113" s="13"/>
      <c r="I1113" s="20"/>
      <c r="J1113" s="20"/>
    </row>
    <row r="1114" spans="2:10" ht="15.75" customHeight="1" x14ac:dyDescent="0.25">
      <c r="B1114" s="13"/>
      <c r="F1114" s="13"/>
      <c r="I1114" s="20"/>
      <c r="J1114" s="20"/>
    </row>
    <row r="1115" spans="2:10" ht="15.75" customHeight="1" x14ac:dyDescent="0.25">
      <c r="B1115" s="13"/>
      <c r="F1115" s="13"/>
      <c r="I1115" s="20"/>
      <c r="J1115" s="20"/>
    </row>
    <row r="1116" spans="2:10" ht="15.75" customHeight="1" x14ac:dyDescent="0.25">
      <c r="B1116" s="13"/>
      <c r="F1116" s="13"/>
      <c r="I1116" s="20"/>
      <c r="J1116" s="20"/>
    </row>
    <row r="1117" spans="2:10" ht="15.75" customHeight="1" x14ac:dyDescent="0.25">
      <c r="B1117" s="13"/>
      <c r="F1117" s="13"/>
      <c r="I1117" s="20"/>
      <c r="J1117" s="20"/>
    </row>
    <row r="1118" spans="2:10" ht="15.75" customHeight="1" x14ac:dyDescent="0.25">
      <c r="B1118" s="13"/>
      <c r="F1118" s="13"/>
      <c r="I1118" s="10"/>
    </row>
    <row r="1119" spans="2:10" ht="15.75" customHeight="1" x14ac:dyDescent="0.25">
      <c r="B1119" s="13"/>
      <c r="F1119" s="13"/>
      <c r="I1119" s="10"/>
    </row>
    <row r="1120" spans="2:10" ht="15.75" customHeight="1" x14ac:dyDescent="0.25">
      <c r="B1120" s="13"/>
      <c r="F1120" s="13"/>
      <c r="I1120" s="10"/>
    </row>
    <row r="1121" spans="2:9" ht="15.75" customHeight="1" x14ac:dyDescent="0.25">
      <c r="B1121" s="13"/>
      <c r="F1121" s="13"/>
      <c r="I1121" s="10"/>
    </row>
    <row r="1122" spans="2:9" ht="15.75" customHeight="1" x14ac:dyDescent="0.25">
      <c r="B1122" s="13"/>
      <c r="F1122" s="13"/>
      <c r="I1122" s="10"/>
    </row>
    <row r="1123" spans="2:9" ht="15.75" customHeight="1" x14ac:dyDescent="0.25">
      <c r="B1123" s="13"/>
      <c r="F1123" s="13"/>
      <c r="I1123" s="10"/>
    </row>
    <row r="1124" spans="2:9" ht="15.75" customHeight="1" x14ac:dyDescent="0.25">
      <c r="B1124" s="13"/>
      <c r="F1124" s="13"/>
      <c r="I1124" s="10"/>
    </row>
    <row r="1125" spans="2:9" ht="15.75" customHeight="1" x14ac:dyDescent="0.25">
      <c r="B1125" s="13"/>
      <c r="F1125" s="13"/>
      <c r="I1125" s="10"/>
    </row>
    <row r="1126" spans="2:9" ht="15.75" customHeight="1" x14ac:dyDescent="0.25">
      <c r="B1126" s="13"/>
      <c r="F1126" s="13"/>
      <c r="I1126" s="10"/>
    </row>
    <row r="1127" spans="2:9" ht="15.75" customHeight="1" x14ac:dyDescent="0.25">
      <c r="B1127" s="13"/>
      <c r="F1127" s="13"/>
      <c r="I1127" s="10"/>
    </row>
    <row r="1128" spans="2:9" ht="15.75" customHeight="1" x14ac:dyDescent="0.25">
      <c r="B1128" s="13"/>
      <c r="F1128" s="13"/>
      <c r="I1128" s="10"/>
    </row>
    <row r="1129" spans="2:9" ht="15.75" customHeight="1" x14ac:dyDescent="0.25">
      <c r="B1129" s="13"/>
      <c r="F1129" s="13"/>
      <c r="I1129" s="10"/>
    </row>
    <row r="1130" spans="2:9" ht="15.75" customHeight="1" x14ac:dyDescent="0.25">
      <c r="B1130" s="13"/>
      <c r="F1130" s="13"/>
      <c r="I1130" s="10"/>
    </row>
    <row r="1131" spans="2:9" ht="15.75" customHeight="1" x14ac:dyDescent="0.25">
      <c r="B1131" s="13"/>
      <c r="F1131" s="13"/>
      <c r="I1131" s="10"/>
    </row>
    <row r="1132" spans="2:9" ht="15.75" customHeight="1" x14ac:dyDescent="0.25">
      <c r="B1132" s="13"/>
      <c r="F1132" s="13"/>
      <c r="I1132" s="10"/>
    </row>
    <row r="1133" spans="2:9" ht="15.75" customHeight="1" x14ac:dyDescent="0.25">
      <c r="B1133" s="13"/>
      <c r="F1133" s="13"/>
      <c r="I1133" s="10"/>
    </row>
    <row r="1134" spans="2:9" ht="15.75" customHeight="1" x14ac:dyDescent="0.25">
      <c r="B1134" s="13"/>
      <c r="F1134" s="13"/>
      <c r="I1134" s="10"/>
    </row>
    <row r="1135" spans="2:9" ht="15.75" customHeight="1" x14ac:dyDescent="0.25">
      <c r="B1135" s="13"/>
      <c r="F1135" s="13"/>
      <c r="I1135" s="10"/>
    </row>
    <row r="1136" spans="2:9" ht="15.75" customHeight="1" x14ac:dyDescent="0.25">
      <c r="B1136" s="13"/>
      <c r="F1136" s="13"/>
      <c r="I1136" s="10"/>
    </row>
    <row r="1137" spans="2:10" ht="15.75" customHeight="1" x14ac:dyDescent="0.25">
      <c r="B1137" s="13"/>
      <c r="F1137" s="13"/>
      <c r="I1137" s="10"/>
    </row>
    <row r="1138" spans="2:10" ht="15.75" customHeight="1" x14ac:dyDescent="0.25">
      <c r="B1138" s="13"/>
      <c r="F1138" s="13"/>
      <c r="I1138" s="10"/>
    </row>
    <row r="1139" spans="2:10" ht="15.75" customHeight="1" x14ac:dyDescent="0.25">
      <c r="B1139" s="13"/>
      <c r="F1139" s="13"/>
      <c r="I1139" s="10"/>
    </row>
    <row r="1140" spans="2:10" ht="15.75" customHeight="1" x14ac:dyDescent="0.25">
      <c r="B1140" s="13"/>
      <c r="F1140" s="13"/>
      <c r="I1140" s="10"/>
    </row>
    <row r="1141" spans="2:10" ht="15.75" customHeight="1" x14ac:dyDescent="0.25">
      <c r="B1141" s="13"/>
      <c r="F1141" s="13"/>
      <c r="I1141" s="10"/>
    </row>
    <row r="1142" spans="2:10" ht="15.75" customHeight="1" x14ac:dyDescent="0.25">
      <c r="B1142" s="13"/>
      <c r="F1142" s="13"/>
      <c r="I1142" s="20"/>
      <c r="J1142" s="20"/>
    </row>
    <row r="1143" spans="2:10" ht="15.75" customHeight="1" x14ac:dyDescent="0.25">
      <c r="B1143" s="13"/>
      <c r="F1143" s="13"/>
      <c r="I1143" s="20"/>
      <c r="J1143" s="20"/>
    </row>
    <row r="1144" spans="2:10" ht="15.75" customHeight="1" x14ac:dyDescent="0.25">
      <c r="B1144" s="13"/>
      <c r="F1144" s="13"/>
      <c r="I1144" s="20"/>
      <c r="J1144" s="20"/>
    </row>
    <row r="1145" spans="2:10" ht="15.75" customHeight="1" x14ac:dyDescent="0.25">
      <c r="B1145" s="13"/>
      <c r="F1145" s="13"/>
      <c r="I1145" s="20"/>
      <c r="J1145" s="20"/>
    </row>
    <row r="1146" spans="2:10" ht="15.75" customHeight="1" x14ac:dyDescent="0.25">
      <c r="B1146" s="13"/>
      <c r="F1146" s="13"/>
      <c r="I1146" s="20"/>
      <c r="J1146" s="20"/>
    </row>
    <row r="1147" spans="2:10" ht="15.75" customHeight="1" x14ac:dyDescent="0.25">
      <c r="B1147" s="13"/>
      <c r="F1147" s="13"/>
      <c r="I1147" s="20"/>
      <c r="J1147" s="20"/>
    </row>
    <row r="1148" spans="2:10" ht="15.75" customHeight="1" x14ac:dyDescent="0.25">
      <c r="B1148" s="13"/>
      <c r="F1148" s="13"/>
      <c r="I1148" s="20"/>
      <c r="J1148" s="20"/>
    </row>
    <row r="1149" spans="2:10" ht="15.75" customHeight="1" x14ac:dyDescent="0.25">
      <c r="B1149" s="13"/>
      <c r="F1149" s="13"/>
      <c r="I1149" s="20"/>
      <c r="J1149" s="20"/>
    </row>
    <row r="1150" spans="2:10" ht="15.75" customHeight="1" x14ac:dyDescent="0.25">
      <c r="B1150" s="13"/>
      <c r="F1150" s="13"/>
      <c r="I1150" s="20"/>
      <c r="J1150" s="20"/>
    </row>
    <row r="1151" spans="2:10" ht="15.75" customHeight="1" x14ac:dyDescent="0.25">
      <c r="B1151" s="13"/>
      <c r="F1151" s="13"/>
      <c r="I1151" s="20"/>
      <c r="J1151" s="20"/>
    </row>
    <row r="1152" spans="2:10" ht="15.75" customHeight="1" x14ac:dyDescent="0.25">
      <c r="B1152" s="13"/>
      <c r="F1152" s="13"/>
      <c r="I1152" s="20"/>
      <c r="J1152" s="20"/>
    </row>
    <row r="1153" spans="1:10" ht="15.75" customHeight="1" x14ac:dyDescent="0.25">
      <c r="B1153" s="13"/>
      <c r="F1153" s="13"/>
      <c r="I1153" s="20"/>
      <c r="J1153" s="20"/>
    </row>
    <row r="1154" spans="1:10" ht="15.75" customHeight="1" x14ac:dyDescent="0.25">
      <c r="B1154" s="13"/>
      <c r="F1154" s="13"/>
      <c r="I1154" s="20"/>
      <c r="J1154" s="20"/>
    </row>
    <row r="1155" spans="1:10" ht="15.75" customHeight="1" x14ac:dyDescent="0.25">
      <c r="B1155" s="13"/>
      <c r="F1155" s="13"/>
      <c r="I1155" s="20"/>
      <c r="J1155" s="20"/>
    </row>
    <row r="1156" spans="1:10" ht="15.75" customHeight="1" x14ac:dyDescent="0.25">
      <c r="B1156" s="13"/>
      <c r="F1156" s="13"/>
      <c r="I1156" s="20"/>
      <c r="J1156" s="20"/>
    </row>
    <row r="1157" spans="1:10" ht="15.75" customHeight="1" x14ac:dyDescent="0.25">
      <c r="B1157" s="13"/>
      <c r="F1157" s="13"/>
      <c r="I1157" s="20"/>
      <c r="J1157" s="20"/>
    </row>
    <row r="1158" spans="1:10" ht="15.75" customHeight="1" x14ac:dyDescent="0.25">
      <c r="B1158" s="13"/>
      <c r="F1158" s="13"/>
      <c r="I1158" s="20"/>
      <c r="J1158" s="20"/>
    </row>
    <row r="1159" spans="1:10" ht="15.75" customHeight="1" x14ac:dyDescent="0.25">
      <c r="B1159" s="13"/>
      <c r="F1159" s="13"/>
      <c r="I1159" s="20"/>
      <c r="J1159" s="20"/>
    </row>
    <row r="1160" spans="1:10" ht="15.75" customHeight="1" x14ac:dyDescent="0.25">
      <c r="B1160" s="13"/>
      <c r="F1160" s="13"/>
      <c r="I1160" s="20"/>
      <c r="J1160" s="20"/>
    </row>
    <row r="1161" spans="1:10" ht="15.75" customHeight="1" x14ac:dyDescent="0.25">
      <c r="B1161" s="13"/>
      <c r="F1161" s="13"/>
      <c r="I1161" s="20"/>
      <c r="J1161" s="20"/>
    </row>
    <row r="1162" spans="1:10" ht="15.75" customHeight="1" x14ac:dyDescent="0.25">
      <c r="B1162" s="13"/>
      <c r="F1162" s="13"/>
      <c r="I1162" s="20"/>
      <c r="J1162" s="20"/>
    </row>
    <row r="1163" spans="1:10" ht="15.75" customHeight="1" x14ac:dyDescent="0.25">
      <c r="B1163" s="13"/>
      <c r="F1163" s="13"/>
      <c r="I1163" s="20"/>
      <c r="J1163" s="20"/>
    </row>
    <row r="1164" spans="1:10" ht="15.75" customHeight="1" x14ac:dyDescent="0.25">
      <c r="A1164" s="11" t="s">
        <v>115</v>
      </c>
      <c r="B1164" s="13"/>
      <c r="F1164" s="13"/>
      <c r="I1164" s="20"/>
      <c r="J1164" s="20"/>
    </row>
    <row r="1165" spans="1:10" ht="15.75" customHeight="1" x14ac:dyDescent="0.25">
      <c r="B1165" s="13"/>
      <c r="F1165" s="13"/>
      <c r="I1165" s="20"/>
      <c r="J1165" s="20"/>
    </row>
    <row r="1166" spans="1:10" ht="15.75" customHeight="1" x14ac:dyDescent="0.25">
      <c r="B1166" s="13"/>
      <c r="F1166" s="13"/>
      <c r="I1166" s="10"/>
    </row>
    <row r="1167" spans="1:10" ht="15.75" customHeight="1" x14ac:dyDescent="0.25">
      <c r="B1167" s="13"/>
      <c r="F1167" s="13"/>
      <c r="I1167" s="10"/>
    </row>
    <row r="1168" spans="1:10" ht="15.75" customHeight="1" x14ac:dyDescent="0.25">
      <c r="B1168" s="13"/>
      <c r="F1168" s="13"/>
      <c r="I1168" s="10"/>
    </row>
    <row r="1169" spans="2:9" ht="15.75" customHeight="1" x14ac:dyDescent="0.25">
      <c r="B1169" s="13"/>
      <c r="F1169" s="13"/>
      <c r="I1169" s="10"/>
    </row>
    <row r="1170" spans="2:9" ht="15.75" customHeight="1" x14ac:dyDescent="0.25">
      <c r="B1170" s="13"/>
      <c r="F1170" s="13"/>
      <c r="I1170" s="10"/>
    </row>
    <row r="1171" spans="2:9" ht="15.75" customHeight="1" x14ac:dyDescent="0.25">
      <c r="B1171" s="13"/>
      <c r="F1171" s="13"/>
      <c r="I1171" s="10"/>
    </row>
    <row r="1172" spans="2:9" ht="15.75" customHeight="1" x14ac:dyDescent="0.25">
      <c r="B1172" s="13"/>
      <c r="F1172" s="13"/>
      <c r="I1172" s="10"/>
    </row>
    <row r="1173" spans="2:9" ht="15.75" customHeight="1" x14ac:dyDescent="0.25">
      <c r="B1173" s="13"/>
      <c r="F1173" s="13"/>
      <c r="I1173" s="10"/>
    </row>
    <row r="1174" spans="2:9" ht="15.75" customHeight="1" x14ac:dyDescent="0.25">
      <c r="B1174" s="13"/>
      <c r="F1174" s="13"/>
      <c r="I1174" s="10"/>
    </row>
    <row r="1175" spans="2:9" ht="15.75" customHeight="1" x14ac:dyDescent="0.25">
      <c r="B1175" s="13"/>
      <c r="F1175" s="13"/>
      <c r="I1175" s="10"/>
    </row>
    <row r="1176" spans="2:9" ht="15.75" customHeight="1" x14ac:dyDescent="0.25">
      <c r="B1176" s="13"/>
      <c r="F1176" s="13"/>
      <c r="I1176" s="10"/>
    </row>
    <row r="1177" spans="2:9" ht="15.75" customHeight="1" x14ac:dyDescent="0.25">
      <c r="B1177" s="13"/>
      <c r="F1177" s="13"/>
      <c r="I1177" s="10"/>
    </row>
    <row r="1178" spans="2:9" ht="15.75" customHeight="1" x14ac:dyDescent="0.25">
      <c r="B1178" s="13"/>
      <c r="F1178" s="13"/>
      <c r="I1178" s="10"/>
    </row>
    <row r="1179" spans="2:9" ht="15.75" customHeight="1" x14ac:dyDescent="0.25">
      <c r="B1179" s="13"/>
      <c r="F1179" s="13"/>
      <c r="I1179" s="10"/>
    </row>
    <row r="1180" spans="2:9" ht="15.75" customHeight="1" x14ac:dyDescent="0.25">
      <c r="B1180" s="13"/>
      <c r="F1180" s="13"/>
      <c r="I1180" s="10"/>
    </row>
    <row r="1181" spans="2:9" ht="15.75" customHeight="1" x14ac:dyDescent="0.25">
      <c r="B1181" s="13"/>
      <c r="F1181" s="13"/>
      <c r="I1181" s="10"/>
    </row>
    <row r="1182" spans="2:9" ht="15.75" customHeight="1" x14ac:dyDescent="0.25">
      <c r="B1182" s="13"/>
      <c r="F1182" s="13"/>
      <c r="I1182" s="10"/>
    </row>
    <row r="1183" spans="2:9" ht="15.75" customHeight="1" x14ac:dyDescent="0.25">
      <c r="B1183" s="13"/>
      <c r="F1183" s="13"/>
      <c r="I1183" s="10"/>
    </row>
    <row r="1184" spans="2:9" ht="15.75" customHeight="1" x14ac:dyDescent="0.25">
      <c r="B1184" s="13"/>
      <c r="F1184" s="13"/>
      <c r="I1184" s="10"/>
    </row>
    <row r="1185" spans="2:10" ht="15.75" customHeight="1" x14ac:dyDescent="0.25">
      <c r="B1185" s="13"/>
      <c r="F1185" s="13"/>
      <c r="I1185" s="10"/>
    </row>
    <row r="1186" spans="2:10" ht="15.75" customHeight="1" x14ac:dyDescent="0.25">
      <c r="B1186" s="13"/>
      <c r="F1186" s="13"/>
      <c r="I1186" s="10"/>
    </row>
    <row r="1187" spans="2:10" ht="15.75" customHeight="1" x14ac:dyDescent="0.25">
      <c r="B1187" s="13"/>
      <c r="F1187" s="13"/>
      <c r="I1187" s="10"/>
    </row>
    <row r="1188" spans="2:10" ht="15.75" customHeight="1" x14ac:dyDescent="0.25">
      <c r="B1188" s="13"/>
      <c r="F1188" s="13"/>
      <c r="I1188" s="10"/>
    </row>
    <row r="1189" spans="2:10" ht="15.75" customHeight="1" x14ac:dyDescent="0.25">
      <c r="B1189" s="13"/>
      <c r="F1189" s="13"/>
      <c r="I1189" s="10"/>
    </row>
    <row r="1190" spans="2:10" ht="15.75" customHeight="1" x14ac:dyDescent="0.25">
      <c r="B1190" s="13"/>
      <c r="F1190" s="13"/>
      <c r="I1190" s="20"/>
      <c r="J1190" s="20"/>
    </row>
    <row r="1191" spans="2:10" ht="15.75" customHeight="1" x14ac:dyDescent="0.25">
      <c r="B1191" s="13"/>
      <c r="F1191" s="13"/>
      <c r="I1191" s="20"/>
      <c r="J1191" s="20"/>
    </row>
    <row r="1192" spans="2:10" ht="15.75" customHeight="1" x14ac:dyDescent="0.25">
      <c r="B1192" s="13"/>
      <c r="F1192" s="13"/>
      <c r="I1192" s="20"/>
      <c r="J1192" s="20"/>
    </row>
    <row r="1193" spans="2:10" ht="15.75" customHeight="1" x14ac:dyDescent="0.25">
      <c r="B1193" s="13"/>
      <c r="F1193" s="13"/>
      <c r="I1193" s="20"/>
      <c r="J1193" s="20"/>
    </row>
    <row r="1194" spans="2:10" ht="15.75" customHeight="1" x14ac:dyDescent="0.25">
      <c r="B1194" s="13"/>
      <c r="F1194" s="13"/>
      <c r="I1194" s="20"/>
      <c r="J1194" s="20"/>
    </row>
    <row r="1195" spans="2:10" ht="15.75" customHeight="1" x14ac:dyDescent="0.25">
      <c r="B1195" s="13"/>
      <c r="F1195" s="13"/>
      <c r="I1195" s="20"/>
      <c r="J1195" s="20"/>
    </row>
    <row r="1196" spans="2:10" ht="15.75" customHeight="1" x14ac:dyDescent="0.25">
      <c r="B1196" s="13"/>
      <c r="F1196" s="13"/>
      <c r="I1196" s="20"/>
      <c r="J1196" s="20"/>
    </row>
    <row r="1197" spans="2:10" ht="15.75" customHeight="1" x14ac:dyDescent="0.25">
      <c r="B1197" s="13"/>
      <c r="F1197" s="13"/>
      <c r="I1197" s="20"/>
      <c r="J1197" s="20"/>
    </row>
    <row r="1198" spans="2:10" ht="15.75" customHeight="1" x14ac:dyDescent="0.25">
      <c r="B1198" s="13"/>
      <c r="F1198" s="13"/>
      <c r="I1198" s="20"/>
      <c r="J1198" s="20"/>
    </row>
    <row r="1199" spans="2:10" ht="15.75" customHeight="1" x14ac:dyDescent="0.25">
      <c r="B1199" s="13"/>
      <c r="F1199" s="13"/>
      <c r="I1199" s="20"/>
      <c r="J1199" s="20"/>
    </row>
    <row r="1200" spans="2:10" ht="15.75" customHeight="1" x14ac:dyDescent="0.25">
      <c r="B1200" s="13"/>
      <c r="F1200" s="13"/>
      <c r="I1200" s="20"/>
      <c r="J1200" s="20"/>
    </row>
    <row r="1201" spans="2:10" ht="15.75" customHeight="1" x14ac:dyDescent="0.25">
      <c r="B1201" s="13"/>
      <c r="F1201" s="13"/>
      <c r="I1201" s="20"/>
      <c r="J1201" s="20"/>
    </row>
    <row r="1202" spans="2:10" ht="15.75" customHeight="1" x14ac:dyDescent="0.25">
      <c r="B1202" s="13"/>
      <c r="F1202" s="13"/>
      <c r="I1202" s="20"/>
      <c r="J1202" s="20"/>
    </row>
    <row r="1203" spans="2:10" ht="15.75" customHeight="1" x14ac:dyDescent="0.25">
      <c r="B1203" s="13"/>
      <c r="F1203" s="13"/>
      <c r="I1203" s="20"/>
      <c r="J1203" s="20"/>
    </row>
    <row r="1204" spans="2:10" ht="15.75" customHeight="1" x14ac:dyDescent="0.25">
      <c r="B1204" s="13"/>
      <c r="F1204" s="13"/>
      <c r="I1204" s="20"/>
      <c r="J1204" s="20"/>
    </row>
    <row r="1205" spans="2:10" ht="15.75" customHeight="1" x14ac:dyDescent="0.25">
      <c r="B1205" s="13"/>
      <c r="F1205" s="13"/>
      <c r="I1205" s="20"/>
      <c r="J1205" s="20"/>
    </row>
    <row r="1206" spans="2:10" ht="15.75" customHeight="1" x14ac:dyDescent="0.25">
      <c r="B1206" s="13"/>
      <c r="F1206" s="13"/>
      <c r="I1206" s="20"/>
      <c r="J1206" s="20"/>
    </row>
    <row r="1207" spans="2:10" ht="15.75" customHeight="1" x14ac:dyDescent="0.25">
      <c r="B1207" s="13"/>
      <c r="F1207" s="13"/>
      <c r="I1207" s="20"/>
      <c r="J1207" s="20"/>
    </row>
    <row r="1208" spans="2:10" ht="15.75" customHeight="1" x14ac:dyDescent="0.25">
      <c r="B1208" s="13"/>
      <c r="F1208" s="13"/>
      <c r="I1208" s="20"/>
      <c r="J1208" s="20"/>
    </row>
    <row r="1209" spans="2:10" ht="15.75" customHeight="1" x14ac:dyDescent="0.25">
      <c r="B1209" s="13"/>
      <c r="F1209" s="13"/>
      <c r="I1209" s="20"/>
      <c r="J1209" s="20"/>
    </row>
    <row r="1210" spans="2:10" ht="15.75" customHeight="1" x14ac:dyDescent="0.25">
      <c r="B1210" s="13"/>
      <c r="F1210" s="13"/>
      <c r="I1210" s="20"/>
      <c r="J1210" s="20"/>
    </row>
    <row r="1211" spans="2:10" ht="15.75" customHeight="1" x14ac:dyDescent="0.25">
      <c r="B1211" s="13"/>
      <c r="F1211" s="13"/>
      <c r="I1211" s="20"/>
      <c r="J1211" s="20"/>
    </row>
    <row r="1212" spans="2:10" ht="15.75" customHeight="1" x14ac:dyDescent="0.25">
      <c r="B1212" s="13"/>
      <c r="F1212" s="13"/>
      <c r="I1212" s="20"/>
      <c r="J1212" s="20"/>
    </row>
    <row r="1213" spans="2:10" ht="15.75" customHeight="1" x14ac:dyDescent="0.25">
      <c r="B1213" s="13"/>
      <c r="F1213" s="13"/>
      <c r="I1213" s="20"/>
      <c r="J1213" s="20"/>
    </row>
    <row r="1214" spans="2:10" ht="15.75" customHeight="1" x14ac:dyDescent="0.25">
      <c r="B1214" s="13"/>
      <c r="F1214" s="13"/>
      <c r="I1214" s="10"/>
    </row>
    <row r="1215" spans="2:10" ht="15.75" customHeight="1" x14ac:dyDescent="0.25">
      <c r="B1215" s="13"/>
      <c r="F1215" s="13"/>
      <c r="I1215" s="10"/>
    </row>
    <row r="1216" spans="2:10" ht="15.75" customHeight="1" x14ac:dyDescent="0.25">
      <c r="B1216" s="13"/>
      <c r="F1216" s="13"/>
      <c r="I1216" s="10"/>
    </row>
    <row r="1217" spans="2:9" ht="15.75" customHeight="1" x14ac:dyDescent="0.25">
      <c r="B1217" s="13"/>
      <c r="F1217" s="13"/>
      <c r="I1217" s="10"/>
    </row>
    <row r="1218" spans="2:9" ht="15.75" customHeight="1" x14ac:dyDescent="0.25">
      <c r="B1218" s="13"/>
      <c r="F1218" s="13"/>
      <c r="I1218" s="10"/>
    </row>
    <row r="1219" spans="2:9" ht="15.75" customHeight="1" x14ac:dyDescent="0.25">
      <c r="B1219" s="13"/>
      <c r="F1219" s="13"/>
      <c r="I1219" s="10"/>
    </row>
    <row r="1220" spans="2:9" ht="15.75" customHeight="1" x14ac:dyDescent="0.25">
      <c r="B1220" s="13"/>
      <c r="F1220" s="13"/>
      <c r="I1220" s="10"/>
    </row>
    <row r="1221" spans="2:9" ht="15.75" customHeight="1" x14ac:dyDescent="0.25">
      <c r="B1221" s="13"/>
      <c r="F1221" s="13"/>
      <c r="I1221" s="10"/>
    </row>
    <row r="1222" spans="2:9" ht="15.75" customHeight="1" x14ac:dyDescent="0.25">
      <c r="B1222" s="13"/>
      <c r="F1222" s="13"/>
      <c r="I1222" s="10"/>
    </row>
    <row r="1223" spans="2:9" ht="15.75" customHeight="1" x14ac:dyDescent="0.25">
      <c r="B1223" s="13"/>
      <c r="F1223" s="13"/>
      <c r="I1223" s="10"/>
    </row>
    <row r="1224" spans="2:9" ht="15.75" customHeight="1" x14ac:dyDescent="0.25">
      <c r="B1224" s="13"/>
      <c r="F1224" s="13"/>
      <c r="I1224" s="10"/>
    </row>
    <row r="1225" spans="2:9" ht="15.75" customHeight="1" x14ac:dyDescent="0.25">
      <c r="B1225" s="13"/>
      <c r="F1225" s="13"/>
      <c r="I1225" s="10"/>
    </row>
    <row r="1226" spans="2:9" ht="15.75" customHeight="1" x14ac:dyDescent="0.25">
      <c r="B1226" s="13"/>
      <c r="F1226" s="13"/>
      <c r="I1226" s="10"/>
    </row>
    <row r="1227" spans="2:9" ht="15.75" customHeight="1" x14ac:dyDescent="0.25">
      <c r="B1227" s="13"/>
      <c r="F1227" s="13"/>
      <c r="I1227" s="10"/>
    </row>
    <row r="1228" spans="2:9" ht="15.75" customHeight="1" x14ac:dyDescent="0.25">
      <c r="B1228" s="13"/>
      <c r="F1228" s="13"/>
      <c r="I1228" s="10"/>
    </row>
    <row r="1229" spans="2:9" ht="15.75" customHeight="1" x14ac:dyDescent="0.25">
      <c r="B1229" s="13"/>
      <c r="F1229" s="13"/>
      <c r="I1229" s="10"/>
    </row>
    <row r="1230" spans="2:9" ht="15.75" customHeight="1" x14ac:dyDescent="0.25">
      <c r="B1230" s="13"/>
      <c r="F1230" s="13"/>
      <c r="I1230" s="10"/>
    </row>
    <row r="1231" spans="2:9" ht="15.75" customHeight="1" x14ac:dyDescent="0.25">
      <c r="B1231" s="13"/>
      <c r="F1231" s="13"/>
      <c r="I1231" s="10"/>
    </row>
    <row r="1232" spans="2:9" ht="15.75" customHeight="1" x14ac:dyDescent="0.25">
      <c r="B1232" s="13"/>
      <c r="F1232" s="13"/>
      <c r="I1232" s="10"/>
    </row>
    <row r="1233" spans="2:10" ht="15.75" customHeight="1" x14ac:dyDescent="0.25">
      <c r="B1233" s="13"/>
      <c r="F1233" s="13"/>
      <c r="I1233" s="10"/>
    </row>
    <row r="1234" spans="2:10" ht="15.75" customHeight="1" x14ac:dyDescent="0.25">
      <c r="B1234" s="13"/>
      <c r="F1234" s="13"/>
      <c r="I1234" s="10"/>
    </row>
    <row r="1235" spans="2:10" ht="15.75" customHeight="1" x14ac:dyDescent="0.25">
      <c r="B1235" s="13"/>
      <c r="F1235" s="13"/>
      <c r="I1235" s="10"/>
    </row>
    <row r="1236" spans="2:10" ht="15.75" customHeight="1" x14ac:dyDescent="0.25">
      <c r="B1236" s="13"/>
      <c r="F1236" s="13"/>
      <c r="I1236" s="10"/>
    </row>
    <row r="1237" spans="2:10" ht="15.75" customHeight="1" x14ac:dyDescent="0.25">
      <c r="B1237" s="13"/>
      <c r="F1237" s="13"/>
      <c r="I1237" s="10"/>
    </row>
    <row r="1238" spans="2:10" ht="15.75" customHeight="1" x14ac:dyDescent="0.25">
      <c r="B1238" s="13"/>
      <c r="F1238" s="13"/>
      <c r="I1238" s="20"/>
      <c r="J1238" s="20"/>
    </row>
    <row r="1239" spans="2:10" ht="15.75" customHeight="1" x14ac:dyDescent="0.25">
      <c r="B1239" s="13"/>
      <c r="F1239" s="13"/>
      <c r="I1239" s="20"/>
      <c r="J1239" s="20"/>
    </row>
    <row r="1240" spans="2:10" ht="15.75" customHeight="1" x14ac:dyDescent="0.25">
      <c r="B1240" s="13"/>
      <c r="F1240" s="13"/>
      <c r="I1240" s="20"/>
      <c r="J1240" s="20"/>
    </row>
    <row r="1241" spans="2:10" ht="15.75" customHeight="1" x14ac:dyDescent="0.25">
      <c r="B1241" s="13"/>
      <c r="F1241" s="13"/>
      <c r="I1241" s="20"/>
      <c r="J1241" s="20"/>
    </row>
    <row r="1242" spans="2:10" ht="15.75" customHeight="1" x14ac:dyDescent="0.25">
      <c r="B1242" s="13"/>
      <c r="F1242" s="13"/>
      <c r="I1242" s="20"/>
      <c r="J1242" s="20"/>
    </row>
    <row r="1243" spans="2:10" ht="15.75" customHeight="1" x14ac:dyDescent="0.25">
      <c r="B1243" s="13"/>
      <c r="F1243" s="13"/>
      <c r="I1243" s="20"/>
      <c r="J1243" s="20"/>
    </row>
    <row r="1244" spans="2:10" ht="15.75" customHeight="1" x14ac:dyDescent="0.25">
      <c r="B1244" s="13"/>
      <c r="F1244" s="13"/>
      <c r="I1244" s="20"/>
      <c r="J1244" s="20"/>
    </row>
    <row r="1245" spans="2:10" ht="15.75" customHeight="1" x14ac:dyDescent="0.25">
      <c r="B1245" s="13"/>
      <c r="F1245" s="13"/>
      <c r="I1245" s="20"/>
      <c r="J1245" s="20"/>
    </row>
    <row r="1246" spans="2:10" ht="15.75" customHeight="1" x14ac:dyDescent="0.25">
      <c r="B1246" s="13"/>
      <c r="F1246" s="13"/>
      <c r="I1246" s="20"/>
      <c r="J1246" s="20"/>
    </row>
    <row r="1247" spans="2:10" ht="15.75" customHeight="1" x14ac:dyDescent="0.25">
      <c r="B1247" s="13"/>
      <c r="F1247" s="13"/>
      <c r="I1247" s="20"/>
      <c r="J1247" s="20"/>
    </row>
    <row r="1248" spans="2:10" ht="15.75" customHeight="1" x14ac:dyDescent="0.25">
      <c r="B1248" s="13"/>
      <c r="F1248" s="13"/>
      <c r="I1248" s="20"/>
      <c r="J1248" s="20"/>
    </row>
    <row r="1249" spans="2:10" ht="15.75" customHeight="1" x14ac:dyDescent="0.25">
      <c r="B1249" s="13"/>
      <c r="F1249" s="13"/>
      <c r="I1249" s="20"/>
      <c r="J1249" s="20"/>
    </row>
    <row r="1250" spans="2:10" ht="15.75" customHeight="1" x14ac:dyDescent="0.25">
      <c r="B1250" s="13"/>
      <c r="F1250" s="13"/>
      <c r="I1250" s="20"/>
      <c r="J1250" s="20"/>
    </row>
    <row r="1251" spans="2:10" ht="15.75" customHeight="1" x14ac:dyDescent="0.25">
      <c r="B1251" s="13"/>
      <c r="F1251" s="13"/>
      <c r="I1251" s="20"/>
      <c r="J1251" s="20"/>
    </row>
    <row r="1252" spans="2:10" ht="15.75" customHeight="1" x14ac:dyDescent="0.25">
      <c r="B1252" s="13"/>
      <c r="F1252" s="13"/>
      <c r="I1252" s="20"/>
      <c r="J1252" s="20"/>
    </row>
    <row r="1253" spans="2:10" ht="15.75" customHeight="1" x14ac:dyDescent="0.25">
      <c r="B1253" s="13"/>
      <c r="F1253" s="13"/>
      <c r="I1253" s="20"/>
      <c r="J1253" s="20"/>
    </row>
    <row r="1254" spans="2:10" ht="15.75" customHeight="1" x14ac:dyDescent="0.25">
      <c r="B1254" s="13"/>
      <c r="F1254" s="13"/>
      <c r="I1254" s="20"/>
      <c r="J1254" s="20"/>
    </row>
    <row r="1255" spans="2:10" ht="15.75" customHeight="1" x14ac:dyDescent="0.25">
      <c r="B1255" s="13"/>
      <c r="F1255" s="13"/>
      <c r="I1255" s="20"/>
      <c r="J1255" s="20"/>
    </row>
    <row r="1256" spans="2:10" ht="15.75" customHeight="1" x14ac:dyDescent="0.25">
      <c r="B1256" s="13"/>
      <c r="F1256" s="13"/>
      <c r="I1256" s="20"/>
      <c r="J1256" s="20"/>
    </row>
    <row r="1257" spans="2:10" ht="15.75" customHeight="1" x14ac:dyDescent="0.25">
      <c r="B1257" s="13"/>
      <c r="F1257" s="13"/>
      <c r="I1257" s="20"/>
      <c r="J1257" s="20"/>
    </row>
    <row r="1258" spans="2:10" ht="15.75" customHeight="1" x14ac:dyDescent="0.25">
      <c r="B1258" s="13"/>
      <c r="F1258" s="13"/>
      <c r="I1258" s="20"/>
      <c r="J1258" s="20"/>
    </row>
    <row r="1259" spans="2:10" ht="15.75" customHeight="1" x14ac:dyDescent="0.25">
      <c r="B1259" s="13"/>
      <c r="F1259" s="13"/>
      <c r="I1259" s="20"/>
      <c r="J1259" s="20"/>
    </row>
    <row r="1260" spans="2:10" ht="15.75" customHeight="1" x14ac:dyDescent="0.25">
      <c r="B1260" s="13"/>
      <c r="F1260" s="13"/>
      <c r="I1260" s="20"/>
      <c r="J1260" s="20"/>
    </row>
    <row r="1261" spans="2:10" ht="15.75" customHeight="1" x14ac:dyDescent="0.25">
      <c r="B1261" s="13"/>
      <c r="F1261" s="13"/>
      <c r="I1261" s="20"/>
      <c r="J1261" s="20"/>
    </row>
    <row r="1262" spans="2:10" ht="15.75" customHeight="1" x14ac:dyDescent="0.25">
      <c r="B1262" s="13"/>
      <c r="F1262" s="13"/>
      <c r="I1262" s="10"/>
    </row>
    <row r="1263" spans="2:10" ht="15.75" customHeight="1" x14ac:dyDescent="0.25">
      <c r="B1263" s="13"/>
      <c r="F1263" s="13"/>
      <c r="I1263" s="10"/>
    </row>
    <row r="1264" spans="2:10" ht="15.75" customHeight="1" x14ac:dyDescent="0.25">
      <c r="B1264" s="13"/>
      <c r="F1264" s="13"/>
      <c r="I1264" s="10"/>
    </row>
    <row r="1265" spans="2:9" ht="15.75" customHeight="1" x14ac:dyDescent="0.25">
      <c r="B1265" s="13"/>
      <c r="F1265" s="13"/>
      <c r="I1265" s="10"/>
    </row>
    <row r="1266" spans="2:9" ht="15.75" customHeight="1" x14ac:dyDescent="0.25">
      <c r="B1266" s="13"/>
      <c r="F1266" s="13"/>
      <c r="I1266" s="10"/>
    </row>
    <row r="1267" spans="2:9" ht="15.75" customHeight="1" x14ac:dyDescent="0.25">
      <c r="B1267" s="13"/>
      <c r="F1267" s="13"/>
      <c r="I1267" s="10"/>
    </row>
    <row r="1268" spans="2:9" ht="15.75" customHeight="1" x14ac:dyDescent="0.25">
      <c r="B1268" s="13"/>
      <c r="F1268" s="13"/>
      <c r="I1268" s="10"/>
    </row>
    <row r="1269" spans="2:9" ht="15.75" customHeight="1" x14ac:dyDescent="0.25">
      <c r="B1269" s="13"/>
      <c r="F1269" s="13"/>
      <c r="I1269" s="10"/>
    </row>
    <row r="1270" spans="2:9" ht="15.75" customHeight="1" x14ac:dyDescent="0.25">
      <c r="B1270" s="13"/>
      <c r="F1270" s="13"/>
      <c r="I1270" s="10"/>
    </row>
    <row r="1271" spans="2:9" ht="15.75" customHeight="1" x14ac:dyDescent="0.25">
      <c r="B1271" s="13"/>
      <c r="F1271" s="13"/>
      <c r="I1271" s="10"/>
    </row>
    <row r="1272" spans="2:9" ht="15.75" customHeight="1" x14ac:dyDescent="0.25">
      <c r="B1272" s="13"/>
      <c r="F1272" s="13"/>
      <c r="I1272" s="10"/>
    </row>
    <row r="1273" spans="2:9" ht="15.75" customHeight="1" x14ac:dyDescent="0.25">
      <c r="B1273" s="13"/>
      <c r="F1273" s="13"/>
      <c r="I1273" s="10"/>
    </row>
    <row r="1274" spans="2:9" ht="15.75" customHeight="1" x14ac:dyDescent="0.25">
      <c r="B1274" s="13"/>
      <c r="F1274" s="13"/>
      <c r="I1274" s="10"/>
    </row>
    <row r="1275" spans="2:9" ht="15.75" customHeight="1" x14ac:dyDescent="0.25">
      <c r="B1275" s="13"/>
      <c r="F1275" s="13"/>
      <c r="I1275" s="10"/>
    </row>
    <row r="1276" spans="2:9" ht="15.75" customHeight="1" x14ac:dyDescent="0.25">
      <c r="B1276" s="13"/>
      <c r="F1276" s="13"/>
      <c r="I1276" s="10"/>
    </row>
    <row r="1277" spans="2:9" ht="15.75" customHeight="1" x14ac:dyDescent="0.25">
      <c r="B1277" s="13"/>
      <c r="F1277" s="13"/>
      <c r="I1277" s="10"/>
    </row>
    <row r="1278" spans="2:9" ht="15.75" customHeight="1" x14ac:dyDescent="0.25">
      <c r="B1278" s="13"/>
      <c r="F1278" s="13"/>
      <c r="I1278" s="10"/>
    </row>
    <row r="1279" spans="2:9" ht="15.75" customHeight="1" x14ac:dyDescent="0.25">
      <c r="B1279" s="13"/>
      <c r="F1279" s="13"/>
      <c r="I1279" s="10"/>
    </row>
    <row r="1280" spans="2:9" ht="15.75" customHeight="1" x14ac:dyDescent="0.25">
      <c r="B1280" s="13"/>
      <c r="F1280" s="13"/>
      <c r="I1280" s="10"/>
    </row>
    <row r="1281" spans="2:10" ht="15.75" customHeight="1" x14ac:dyDescent="0.25">
      <c r="B1281" s="13"/>
      <c r="F1281" s="13"/>
      <c r="I1281" s="10"/>
    </row>
    <row r="1282" spans="2:10" ht="15.75" customHeight="1" x14ac:dyDescent="0.25">
      <c r="B1282" s="13"/>
      <c r="F1282" s="13"/>
      <c r="I1282" s="10"/>
    </row>
    <row r="1283" spans="2:10" ht="15.75" customHeight="1" x14ac:dyDescent="0.25">
      <c r="B1283" s="13"/>
      <c r="F1283" s="13"/>
      <c r="I1283" s="10"/>
    </row>
    <row r="1284" spans="2:10" ht="15.75" customHeight="1" x14ac:dyDescent="0.25">
      <c r="B1284" s="13"/>
      <c r="F1284" s="13"/>
      <c r="I1284" s="10"/>
    </row>
    <row r="1285" spans="2:10" ht="15.75" customHeight="1" x14ac:dyDescent="0.25">
      <c r="B1285" s="13"/>
      <c r="F1285" s="13"/>
      <c r="I1285" s="10"/>
    </row>
    <row r="1286" spans="2:10" ht="15.75" customHeight="1" x14ac:dyDescent="0.25">
      <c r="B1286" s="13"/>
      <c r="F1286" s="13"/>
      <c r="I1286" s="20"/>
      <c r="J1286" s="20"/>
    </row>
    <row r="1287" spans="2:10" ht="15.75" customHeight="1" x14ac:dyDescent="0.25">
      <c r="B1287" s="13"/>
      <c r="F1287" s="13"/>
      <c r="I1287" s="20"/>
      <c r="J1287" s="20"/>
    </row>
    <row r="1288" spans="2:10" ht="15.75" customHeight="1" x14ac:dyDescent="0.25">
      <c r="B1288" s="13"/>
      <c r="F1288" s="13"/>
      <c r="I1288" s="20"/>
      <c r="J1288" s="20"/>
    </row>
    <row r="1289" spans="2:10" ht="15.75" customHeight="1" x14ac:dyDescent="0.25">
      <c r="B1289" s="13"/>
      <c r="F1289" s="13"/>
      <c r="I1289" s="20"/>
      <c r="J1289" s="20"/>
    </row>
    <row r="1290" spans="2:10" ht="15.75" customHeight="1" x14ac:dyDescent="0.25">
      <c r="B1290" s="13"/>
      <c r="F1290" s="13"/>
      <c r="I1290" s="20"/>
      <c r="J1290" s="20"/>
    </row>
    <row r="1291" spans="2:10" ht="15.75" customHeight="1" x14ac:dyDescent="0.25">
      <c r="B1291" s="13"/>
      <c r="F1291" s="13"/>
      <c r="I1291" s="20"/>
      <c r="J1291" s="20"/>
    </row>
    <row r="1292" spans="2:10" ht="15.75" customHeight="1" x14ac:dyDescent="0.25">
      <c r="B1292" s="13"/>
      <c r="F1292" s="13"/>
      <c r="I1292" s="20"/>
      <c r="J1292" s="20"/>
    </row>
    <row r="1293" spans="2:10" ht="15.75" customHeight="1" x14ac:dyDescent="0.25">
      <c r="B1293" s="13"/>
      <c r="F1293" s="13"/>
      <c r="I1293" s="20"/>
      <c r="J1293" s="20"/>
    </row>
    <row r="1294" spans="2:10" ht="15.75" customHeight="1" x14ac:dyDescent="0.25">
      <c r="B1294" s="13"/>
      <c r="F1294" s="13"/>
      <c r="I1294" s="20"/>
      <c r="J1294" s="20"/>
    </row>
    <row r="1295" spans="2:10" ht="15.75" customHeight="1" x14ac:dyDescent="0.25">
      <c r="B1295" s="13"/>
      <c r="F1295" s="13"/>
      <c r="I1295" s="20"/>
      <c r="J1295" s="20"/>
    </row>
    <row r="1296" spans="2:10" ht="15.75" customHeight="1" x14ac:dyDescent="0.25">
      <c r="B1296" s="13"/>
      <c r="F1296" s="13"/>
      <c r="I1296" s="20"/>
      <c r="J1296" s="20"/>
    </row>
    <row r="1297" spans="1:10" ht="15.75" customHeight="1" x14ac:dyDescent="0.25">
      <c r="B1297" s="13"/>
      <c r="F1297" s="13"/>
      <c r="I1297" s="20"/>
      <c r="J1297" s="20"/>
    </row>
    <row r="1298" spans="1:10" ht="15.75" customHeight="1" x14ac:dyDescent="0.25">
      <c r="B1298" s="13"/>
      <c r="F1298" s="13"/>
      <c r="I1298" s="20"/>
      <c r="J1298" s="20"/>
    </row>
    <row r="1299" spans="1:10" ht="15.75" customHeight="1" x14ac:dyDescent="0.25">
      <c r="B1299" s="13"/>
      <c r="F1299" s="13"/>
      <c r="I1299" s="20"/>
      <c r="J1299" s="20"/>
    </row>
    <row r="1300" spans="1:10" ht="15.75" customHeight="1" x14ac:dyDescent="0.25">
      <c r="B1300" s="13"/>
      <c r="F1300" s="13"/>
      <c r="I1300" s="20"/>
      <c r="J1300" s="20"/>
    </row>
    <row r="1301" spans="1:10" ht="15.75" customHeight="1" x14ac:dyDescent="0.25">
      <c r="B1301" s="13"/>
      <c r="F1301" s="13"/>
      <c r="I1301" s="20"/>
      <c r="J1301" s="20"/>
    </row>
    <row r="1302" spans="1:10" ht="15.75" customHeight="1" x14ac:dyDescent="0.25">
      <c r="B1302" s="13"/>
      <c r="F1302" s="13"/>
      <c r="I1302" s="20"/>
      <c r="J1302" s="20"/>
    </row>
    <row r="1303" spans="1:10" ht="15.75" customHeight="1" x14ac:dyDescent="0.25">
      <c r="B1303" s="13"/>
      <c r="F1303" s="13"/>
      <c r="I1303" s="20"/>
      <c r="J1303" s="20"/>
    </row>
    <row r="1304" spans="1:10" ht="15.75" customHeight="1" x14ac:dyDescent="0.25">
      <c r="B1304" s="13"/>
      <c r="F1304" s="13"/>
      <c r="I1304" s="20"/>
      <c r="J1304" s="20"/>
    </row>
    <row r="1305" spans="1:10" ht="15.75" customHeight="1" x14ac:dyDescent="0.25">
      <c r="B1305" s="13"/>
      <c r="F1305" s="13"/>
      <c r="I1305" s="20"/>
      <c r="J1305" s="20"/>
    </row>
    <row r="1306" spans="1:10" ht="15.75" customHeight="1" x14ac:dyDescent="0.25">
      <c r="B1306" s="13"/>
      <c r="F1306" s="13"/>
      <c r="I1306" s="20"/>
      <c r="J1306" s="20"/>
    </row>
    <row r="1307" spans="1:10" ht="15.75" customHeight="1" x14ac:dyDescent="0.25">
      <c r="B1307" s="13"/>
      <c r="F1307" s="13"/>
      <c r="I1307" s="20"/>
      <c r="J1307" s="20"/>
    </row>
    <row r="1308" spans="1:10" ht="15.75" customHeight="1" x14ac:dyDescent="0.25">
      <c r="B1308" s="13"/>
      <c r="F1308" s="13"/>
      <c r="I1308" s="20"/>
      <c r="J1308" s="20"/>
    </row>
    <row r="1309" spans="1:10" ht="15.75" customHeight="1" x14ac:dyDescent="0.25">
      <c r="A1309" s="11" t="s">
        <v>114</v>
      </c>
      <c r="B1309" s="13"/>
      <c r="F1309" s="13"/>
      <c r="I1309" s="20"/>
      <c r="J1309" s="20"/>
    </row>
    <row r="1310" spans="1:10" ht="15.75" customHeight="1" x14ac:dyDescent="0.25">
      <c r="B1310" s="13"/>
      <c r="F1310" s="13"/>
    </row>
    <row r="1311" spans="1:10" ht="15.75" customHeight="1" x14ac:dyDescent="0.25">
      <c r="B1311" s="13"/>
      <c r="F1311" s="13"/>
      <c r="I1311" s="10"/>
    </row>
    <row r="1312" spans="1:10" ht="15.75" customHeight="1" x14ac:dyDescent="0.25">
      <c r="B1312" s="13"/>
      <c r="F1312" s="13"/>
      <c r="I1312" s="10"/>
    </row>
    <row r="1313" spans="2:9" ht="15.75" customHeight="1" x14ac:dyDescent="0.25">
      <c r="B1313" s="13"/>
      <c r="F1313" s="13"/>
      <c r="I1313" s="10"/>
    </row>
    <row r="1314" spans="2:9" ht="15.75" customHeight="1" x14ac:dyDescent="0.25">
      <c r="B1314" s="13"/>
      <c r="F1314" s="13"/>
      <c r="I1314" s="10"/>
    </row>
    <row r="1315" spans="2:9" ht="15.75" customHeight="1" x14ac:dyDescent="0.25">
      <c r="B1315" s="13"/>
      <c r="F1315" s="13"/>
      <c r="I1315" s="10"/>
    </row>
    <row r="1316" spans="2:9" ht="15.75" customHeight="1" x14ac:dyDescent="0.25">
      <c r="B1316" s="13"/>
      <c r="F1316" s="13"/>
      <c r="I1316" s="10"/>
    </row>
    <row r="1317" spans="2:9" ht="15.75" customHeight="1" x14ac:dyDescent="0.25">
      <c r="B1317" s="13"/>
      <c r="F1317" s="13"/>
      <c r="I1317" s="10"/>
    </row>
    <row r="1318" spans="2:9" ht="15.75" customHeight="1" x14ac:dyDescent="0.25">
      <c r="B1318" s="13"/>
      <c r="F1318" s="13"/>
      <c r="I1318" s="10"/>
    </row>
    <row r="1319" spans="2:9" ht="15.75" customHeight="1" x14ac:dyDescent="0.25">
      <c r="B1319" s="13"/>
      <c r="F1319" s="13"/>
      <c r="I1319" s="10"/>
    </row>
    <row r="1320" spans="2:9" ht="15.75" customHeight="1" x14ac:dyDescent="0.25">
      <c r="B1320" s="13"/>
      <c r="F1320" s="13"/>
      <c r="I1320" s="10"/>
    </row>
    <row r="1321" spans="2:9" ht="15.75" customHeight="1" x14ac:dyDescent="0.25">
      <c r="B1321" s="13"/>
      <c r="F1321" s="13"/>
      <c r="I1321" s="10"/>
    </row>
    <row r="1322" spans="2:9" ht="15.75" customHeight="1" x14ac:dyDescent="0.25">
      <c r="B1322" s="13"/>
      <c r="F1322" s="13"/>
      <c r="I1322" s="10"/>
    </row>
    <row r="1323" spans="2:9" ht="15.75" customHeight="1" x14ac:dyDescent="0.25">
      <c r="B1323" s="13"/>
      <c r="F1323" s="13"/>
      <c r="I1323" s="10"/>
    </row>
    <row r="1324" spans="2:9" ht="15.75" customHeight="1" x14ac:dyDescent="0.25">
      <c r="B1324" s="13"/>
      <c r="F1324" s="13"/>
      <c r="I1324" s="10"/>
    </row>
    <row r="1325" spans="2:9" ht="15.75" customHeight="1" x14ac:dyDescent="0.25">
      <c r="B1325" s="13"/>
      <c r="F1325" s="13"/>
      <c r="I1325" s="10"/>
    </row>
    <row r="1326" spans="2:9" ht="15.75" customHeight="1" x14ac:dyDescent="0.25">
      <c r="B1326" s="13"/>
      <c r="F1326" s="13"/>
      <c r="I1326" s="10"/>
    </row>
    <row r="1327" spans="2:9" ht="15.75" customHeight="1" x14ac:dyDescent="0.25">
      <c r="B1327" s="13"/>
      <c r="F1327" s="13"/>
      <c r="I1327" s="10"/>
    </row>
    <row r="1328" spans="2:9" ht="15.75" customHeight="1" x14ac:dyDescent="0.25">
      <c r="B1328" s="13"/>
      <c r="F1328" s="13"/>
      <c r="I1328" s="10"/>
    </row>
    <row r="1329" spans="2:10" ht="15.75" customHeight="1" x14ac:dyDescent="0.25">
      <c r="B1329" s="13"/>
      <c r="F1329" s="13"/>
      <c r="I1329" s="10"/>
    </row>
    <row r="1330" spans="2:10" ht="15.75" customHeight="1" x14ac:dyDescent="0.25">
      <c r="B1330" s="13"/>
      <c r="F1330" s="13"/>
      <c r="I1330" s="10"/>
    </row>
    <row r="1331" spans="2:10" ht="15.75" customHeight="1" x14ac:dyDescent="0.25">
      <c r="B1331" s="13"/>
      <c r="F1331" s="13"/>
      <c r="I1331" s="10"/>
    </row>
    <row r="1332" spans="2:10" ht="15.75" customHeight="1" x14ac:dyDescent="0.25">
      <c r="B1332" s="13"/>
      <c r="F1332" s="13"/>
      <c r="I1332" s="10"/>
    </row>
    <row r="1333" spans="2:10" ht="15.75" customHeight="1" x14ac:dyDescent="0.25">
      <c r="B1333" s="13"/>
      <c r="F1333" s="13"/>
      <c r="I1333" s="10"/>
    </row>
    <row r="1334" spans="2:10" ht="15.75" customHeight="1" x14ac:dyDescent="0.25">
      <c r="B1334" s="13"/>
      <c r="F1334" s="13"/>
      <c r="I1334" s="10"/>
    </row>
    <row r="1335" spans="2:10" ht="15.75" customHeight="1" x14ac:dyDescent="0.25">
      <c r="B1335" s="13"/>
      <c r="F1335" s="13"/>
      <c r="I1335" s="20"/>
      <c r="J1335" s="20"/>
    </row>
    <row r="1336" spans="2:10" ht="15.75" customHeight="1" x14ac:dyDescent="0.25">
      <c r="B1336" s="13"/>
      <c r="F1336" s="13"/>
      <c r="I1336" s="20"/>
      <c r="J1336" s="20"/>
    </row>
    <row r="1337" spans="2:10" ht="15.75" customHeight="1" x14ac:dyDescent="0.25">
      <c r="B1337" s="13"/>
      <c r="F1337" s="13"/>
      <c r="I1337" s="20"/>
      <c r="J1337" s="20"/>
    </row>
    <row r="1338" spans="2:10" ht="15.75" customHeight="1" x14ac:dyDescent="0.25">
      <c r="B1338" s="13"/>
      <c r="F1338" s="13"/>
      <c r="I1338" s="20"/>
      <c r="J1338" s="20"/>
    </row>
    <row r="1339" spans="2:10" ht="15.75" customHeight="1" x14ac:dyDescent="0.25">
      <c r="B1339" s="13"/>
      <c r="F1339" s="13"/>
      <c r="I1339" s="20"/>
      <c r="J1339" s="20"/>
    </row>
    <row r="1340" spans="2:10" ht="15.75" customHeight="1" x14ac:dyDescent="0.25">
      <c r="B1340" s="13"/>
      <c r="F1340" s="13"/>
      <c r="I1340" s="20"/>
      <c r="J1340" s="20"/>
    </row>
    <row r="1341" spans="2:10" ht="15.75" customHeight="1" x14ac:dyDescent="0.25">
      <c r="B1341" s="13"/>
      <c r="F1341" s="13"/>
      <c r="I1341" s="20"/>
      <c r="J1341" s="20"/>
    </row>
    <row r="1342" spans="2:10" ht="15.75" customHeight="1" x14ac:dyDescent="0.25">
      <c r="B1342" s="13"/>
      <c r="F1342" s="13"/>
      <c r="I1342" s="20"/>
      <c r="J1342" s="20"/>
    </row>
    <row r="1343" spans="2:10" ht="15.75" customHeight="1" x14ac:dyDescent="0.25">
      <c r="B1343" s="13"/>
      <c r="F1343" s="13"/>
      <c r="I1343" s="20"/>
      <c r="J1343" s="20"/>
    </row>
    <row r="1344" spans="2:10" ht="15.75" customHeight="1" x14ac:dyDescent="0.25">
      <c r="B1344" s="13"/>
      <c r="F1344" s="13"/>
      <c r="I1344" s="20"/>
      <c r="J1344" s="20"/>
    </row>
    <row r="1345" spans="2:10" ht="15.75" customHeight="1" x14ac:dyDescent="0.25">
      <c r="B1345" s="13"/>
      <c r="F1345" s="13"/>
      <c r="I1345" s="20"/>
      <c r="J1345" s="20"/>
    </row>
    <row r="1346" spans="2:10" ht="15.75" customHeight="1" x14ac:dyDescent="0.25">
      <c r="B1346" s="13"/>
      <c r="F1346" s="13"/>
      <c r="I1346" s="20"/>
      <c r="J1346" s="20"/>
    </row>
    <row r="1347" spans="2:10" ht="15.75" customHeight="1" x14ac:dyDescent="0.25">
      <c r="B1347" s="13"/>
      <c r="F1347" s="13"/>
      <c r="I1347" s="20"/>
      <c r="J1347" s="20"/>
    </row>
    <row r="1348" spans="2:10" ht="15.75" customHeight="1" x14ac:dyDescent="0.25">
      <c r="B1348" s="13"/>
      <c r="F1348" s="13"/>
      <c r="I1348" s="20"/>
      <c r="J1348" s="20"/>
    </row>
    <row r="1349" spans="2:10" ht="15.75" customHeight="1" x14ac:dyDescent="0.25">
      <c r="B1349" s="13"/>
      <c r="F1349" s="13"/>
      <c r="I1349" s="20"/>
      <c r="J1349" s="20"/>
    </row>
    <row r="1350" spans="2:10" ht="15.75" customHeight="1" x14ac:dyDescent="0.25">
      <c r="B1350" s="13"/>
      <c r="F1350" s="13"/>
      <c r="I1350" s="20"/>
      <c r="J1350" s="20"/>
    </row>
    <row r="1351" spans="2:10" ht="15.75" customHeight="1" x14ac:dyDescent="0.25">
      <c r="B1351" s="13"/>
      <c r="F1351" s="13"/>
      <c r="I1351" s="20"/>
      <c r="J1351" s="20"/>
    </row>
    <row r="1352" spans="2:10" ht="15.75" customHeight="1" x14ac:dyDescent="0.25">
      <c r="B1352" s="13"/>
      <c r="F1352" s="13"/>
      <c r="I1352" s="20"/>
      <c r="J1352" s="20"/>
    </row>
    <row r="1353" spans="2:10" ht="15.75" customHeight="1" x14ac:dyDescent="0.25">
      <c r="B1353" s="13"/>
      <c r="F1353" s="13"/>
      <c r="I1353" s="20"/>
      <c r="J1353" s="20"/>
    </row>
    <row r="1354" spans="2:10" ht="15.75" customHeight="1" x14ac:dyDescent="0.25">
      <c r="B1354" s="13"/>
      <c r="F1354" s="13"/>
      <c r="I1354" s="20"/>
      <c r="J1354" s="20"/>
    </row>
    <row r="1355" spans="2:10" ht="15.75" customHeight="1" x14ac:dyDescent="0.25">
      <c r="B1355" s="13"/>
      <c r="F1355" s="13"/>
      <c r="I1355" s="20"/>
      <c r="J1355" s="20"/>
    </row>
    <row r="1356" spans="2:10" ht="15.75" customHeight="1" x14ac:dyDescent="0.25">
      <c r="B1356" s="13"/>
      <c r="F1356" s="13"/>
      <c r="I1356" s="20"/>
      <c r="J1356" s="20"/>
    </row>
    <row r="1357" spans="2:10" ht="15.75" customHeight="1" x14ac:dyDescent="0.25">
      <c r="B1357" s="13"/>
      <c r="F1357" s="13"/>
      <c r="I1357" s="20"/>
      <c r="J1357" s="20"/>
    </row>
    <row r="1358" spans="2:10" ht="15.75" customHeight="1" x14ac:dyDescent="0.25">
      <c r="B1358" s="13"/>
      <c r="F1358" s="13"/>
      <c r="I1358" s="20"/>
      <c r="J1358" s="20"/>
    </row>
    <row r="1359" spans="2:10" ht="15.75" customHeight="1" x14ac:dyDescent="0.25">
      <c r="B1359" s="13"/>
      <c r="F1359" s="13"/>
      <c r="I1359" s="10"/>
    </row>
    <row r="1360" spans="2:10" ht="15.75" customHeight="1" x14ac:dyDescent="0.25">
      <c r="B1360" s="13"/>
      <c r="F1360" s="13"/>
      <c r="I1360" s="10"/>
    </row>
    <row r="1361" spans="2:9" ht="15.75" customHeight="1" x14ac:dyDescent="0.25">
      <c r="B1361" s="13"/>
      <c r="F1361" s="13"/>
      <c r="I1361" s="10"/>
    </row>
    <row r="1362" spans="2:9" ht="15.75" customHeight="1" x14ac:dyDescent="0.25">
      <c r="B1362" s="13"/>
      <c r="F1362" s="13"/>
      <c r="I1362" s="10"/>
    </row>
    <row r="1363" spans="2:9" ht="15.75" customHeight="1" x14ac:dyDescent="0.25">
      <c r="B1363" s="13"/>
      <c r="F1363" s="13"/>
      <c r="I1363" s="10"/>
    </row>
    <row r="1364" spans="2:9" ht="15.75" customHeight="1" x14ac:dyDescent="0.25">
      <c r="B1364" s="13"/>
      <c r="F1364" s="13"/>
      <c r="I1364" s="10"/>
    </row>
    <row r="1365" spans="2:9" ht="15.75" customHeight="1" x14ac:dyDescent="0.25">
      <c r="B1365" s="13"/>
      <c r="F1365" s="13"/>
      <c r="I1365" s="10"/>
    </row>
    <row r="1366" spans="2:9" ht="15.75" customHeight="1" x14ac:dyDescent="0.25">
      <c r="B1366" s="13"/>
      <c r="F1366" s="13"/>
      <c r="I1366" s="10"/>
    </row>
    <row r="1367" spans="2:9" ht="15.75" customHeight="1" x14ac:dyDescent="0.25">
      <c r="B1367" s="13"/>
      <c r="F1367" s="13"/>
      <c r="I1367" s="10"/>
    </row>
    <row r="1368" spans="2:9" ht="15.75" customHeight="1" x14ac:dyDescent="0.25">
      <c r="B1368" s="13"/>
      <c r="F1368" s="13"/>
      <c r="I1368" s="10"/>
    </row>
    <row r="1369" spans="2:9" ht="15.75" customHeight="1" x14ac:dyDescent="0.25">
      <c r="B1369" s="13"/>
      <c r="F1369" s="13"/>
      <c r="I1369" s="10"/>
    </row>
    <row r="1370" spans="2:9" ht="15.75" customHeight="1" x14ac:dyDescent="0.25">
      <c r="B1370" s="13"/>
      <c r="F1370" s="13"/>
      <c r="I1370" s="10"/>
    </row>
    <row r="1371" spans="2:9" ht="15.75" customHeight="1" x14ac:dyDescent="0.25">
      <c r="B1371" s="13"/>
      <c r="F1371" s="13"/>
      <c r="I1371" s="10"/>
    </row>
    <row r="1372" spans="2:9" ht="15.75" customHeight="1" x14ac:dyDescent="0.25">
      <c r="B1372" s="13"/>
      <c r="F1372" s="13"/>
      <c r="I1372" s="10"/>
    </row>
    <row r="1373" spans="2:9" ht="15.75" customHeight="1" x14ac:dyDescent="0.25">
      <c r="B1373" s="13"/>
      <c r="F1373" s="13"/>
      <c r="I1373" s="10"/>
    </row>
    <row r="1374" spans="2:9" ht="15.75" customHeight="1" x14ac:dyDescent="0.25">
      <c r="B1374" s="13"/>
      <c r="F1374" s="13"/>
      <c r="I1374" s="10"/>
    </row>
    <row r="1375" spans="2:9" ht="15.75" customHeight="1" x14ac:dyDescent="0.25">
      <c r="B1375" s="13"/>
      <c r="F1375" s="13"/>
      <c r="I1375" s="10"/>
    </row>
    <row r="1376" spans="2:9" ht="15.75" customHeight="1" x14ac:dyDescent="0.25">
      <c r="B1376" s="13"/>
      <c r="F1376" s="13"/>
      <c r="I1376" s="10"/>
    </row>
    <row r="1377" spans="2:10" ht="15.75" customHeight="1" x14ac:dyDescent="0.25">
      <c r="B1377" s="13"/>
      <c r="F1377" s="13"/>
      <c r="I1377" s="10"/>
    </row>
    <row r="1378" spans="2:10" ht="15.75" customHeight="1" x14ac:dyDescent="0.25">
      <c r="B1378" s="13"/>
      <c r="F1378" s="13"/>
      <c r="I1378" s="10"/>
    </row>
    <row r="1379" spans="2:10" ht="15.75" customHeight="1" x14ac:dyDescent="0.25">
      <c r="B1379" s="13"/>
      <c r="F1379" s="13"/>
      <c r="I1379" s="10"/>
    </row>
    <row r="1380" spans="2:10" ht="15.75" customHeight="1" x14ac:dyDescent="0.25">
      <c r="B1380" s="13"/>
      <c r="F1380" s="13"/>
      <c r="I1380" s="10"/>
    </row>
    <row r="1381" spans="2:10" ht="15.75" customHeight="1" x14ac:dyDescent="0.25">
      <c r="B1381" s="13"/>
      <c r="F1381" s="13"/>
      <c r="I1381" s="10"/>
    </row>
    <row r="1382" spans="2:10" ht="15.75" customHeight="1" x14ac:dyDescent="0.25">
      <c r="B1382" s="13"/>
      <c r="F1382" s="13"/>
      <c r="I1382" s="10"/>
    </row>
    <row r="1383" spans="2:10" ht="15.75" customHeight="1" x14ac:dyDescent="0.25">
      <c r="B1383" s="13"/>
      <c r="F1383" s="13"/>
      <c r="I1383" s="20"/>
      <c r="J1383" s="20"/>
    </row>
    <row r="1384" spans="2:10" ht="15.75" customHeight="1" x14ac:dyDescent="0.25">
      <c r="B1384" s="13"/>
      <c r="F1384" s="13"/>
      <c r="I1384" s="20"/>
      <c r="J1384" s="20"/>
    </row>
    <row r="1385" spans="2:10" ht="15.75" customHeight="1" x14ac:dyDescent="0.25">
      <c r="B1385" s="13"/>
      <c r="F1385" s="13"/>
      <c r="I1385" s="20"/>
      <c r="J1385" s="20"/>
    </row>
    <row r="1386" spans="2:10" ht="15.75" customHeight="1" x14ac:dyDescent="0.25">
      <c r="B1386" s="13"/>
      <c r="F1386" s="13"/>
      <c r="I1386" s="20"/>
      <c r="J1386" s="20"/>
    </row>
    <row r="1387" spans="2:10" ht="15.75" customHeight="1" x14ac:dyDescent="0.25">
      <c r="B1387" s="13"/>
      <c r="F1387" s="13"/>
      <c r="I1387" s="20"/>
      <c r="J1387" s="20"/>
    </row>
    <row r="1388" spans="2:10" ht="15.75" customHeight="1" x14ac:dyDescent="0.25">
      <c r="B1388" s="13"/>
      <c r="F1388" s="13"/>
      <c r="I1388" s="20"/>
      <c r="J1388" s="20"/>
    </row>
    <row r="1389" spans="2:10" ht="15.75" customHeight="1" x14ac:dyDescent="0.25">
      <c r="B1389" s="13"/>
      <c r="F1389" s="13"/>
      <c r="I1389" s="20"/>
      <c r="J1389" s="20"/>
    </row>
    <row r="1390" spans="2:10" ht="15.75" customHeight="1" x14ac:dyDescent="0.25">
      <c r="B1390" s="13"/>
      <c r="F1390" s="13"/>
      <c r="I1390" s="20"/>
      <c r="J1390" s="20"/>
    </row>
    <row r="1391" spans="2:10" ht="15" customHeight="1" x14ac:dyDescent="0.25">
      <c r="F1391" s="13"/>
      <c r="I1391" s="20"/>
      <c r="J1391" s="20"/>
    </row>
    <row r="1392" spans="2:10" ht="15" customHeight="1" x14ac:dyDescent="0.25">
      <c r="F1392" s="13"/>
      <c r="I1392" s="20"/>
      <c r="J1392" s="20"/>
    </row>
    <row r="1393" spans="6:10" ht="15" customHeight="1" x14ac:dyDescent="0.25">
      <c r="F1393" s="13"/>
      <c r="I1393" s="20"/>
      <c r="J1393" s="20"/>
    </row>
    <row r="1394" spans="6:10" ht="15" customHeight="1" x14ac:dyDescent="0.25">
      <c r="F1394" s="13"/>
      <c r="I1394" s="20"/>
      <c r="J1394" s="20"/>
    </row>
    <row r="1395" spans="6:10" ht="15" customHeight="1" x14ac:dyDescent="0.25">
      <c r="F1395" s="13"/>
      <c r="I1395" s="20"/>
      <c r="J1395" s="20"/>
    </row>
    <row r="1396" spans="6:10" ht="15" customHeight="1" x14ac:dyDescent="0.25">
      <c r="I1396" s="20"/>
      <c r="J1396" s="20"/>
    </row>
    <row r="1397" spans="6:10" ht="15" customHeight="1" x14ac:dyDescent="0.25">
      <c r="I1397" s="20"/>
      <c r="J1397" s="20"/>
    </row>
    <row r="1398" spans="6:10" ht="15" customHeight="1" x14ac:dyDescent="0.25">
      <c r="I1398" s="20"/>
      <c r="J1398" s="20"/>
    </row>
    <row r="1399" spans="6:10" ht="15" customHeight="1" x14ac:dyDescent="0.25">
      <c r="I1399" s="20"/>
      <c r="J1399" s="20"/>
    </row>
    <row r="1400" spans="6:10" ht="15" customHeight="1" x14ac:dyDescent="0.25">
      <c r="I1400" s="20"/>
      <c r="J1400" s="20"/>
    </row>
    <row r="1401" spans="6:10" ht="15" customHeight="1" x14ac:dyDescent="0.25">
      <c r="I1401" s="20"/>
      <c r="J1401" s="20"/>
    </row>
    <row r="1402" spans="6:10" ht="15" customHeight="1" x14ac:dyDescent="0.25">
      <c r="I1402" s="20"/>
      <c r="J1402" s="20"/>
    </row>
    <row r="1403" spans="6:10" ht="15" customHeight="1" x14ac:dyDescent="0.25">
      <c r="I1403" s="20"/>
      <c r="J1403" s="20"/>
    </row>
    <row r="1404" spans="6:10" ht="15" customHeight="1" x14ac:dyDescent="0.25">
      <c r="I1404" s="20"/>
      <c r="J1404" s="20"/>
    </row>
    <row r="1405" spans="6:10" ht="15" customHeight="1" x14ac:dyDescent="0.25">
      <c r="I1405" s="20"/>
      <c r="J1405" s="20"/>
    </row>
    <row r="1406" spans="6:10" ht="15" customHeight="1" x14ac:dyDescent="0.25">
      <c r="I1406" s="20"/>
      <c r="J1406" s="20"/>
    </row>
    <row r="1407" spans="6:10" ht="15" customHeight="1" x14ac:dyDescent="0.25">
      <c r="I1407" s="10"/>
    </row>
    <row r="1408" spans="6:10" ht="15" customHeight="1" x14ac:dyDescent="0.25">
      <c r="I1408" s="10"/>
    </row>
    <row r="1409" spans="9:9" ht="15" customHeight="1" x14ac:dyDescent="0.25">
      <c r="I1409" s="10"/>
    </row>
    <row r="1410" spans="9:9" ht="15" customHeight="1" x14ac:dyDescent="0.25">
      <c r="I1410" s="10"/>
    </row>
    <row r="1411" spans="9:9" ht="15" customHeight="1" x14ac:dyDescent="0.25">
      <c r="I1411" s="10"/>
    </row>
    <row r="1412" spans="9:9" ht="15" customHeight="1" x14ac:dyDescent="0.25">
      <c r="I1412" s="10"/>
    </row>
    <row r="1413" spans="9:9" ht="15" customHeight="1" x14ac:dyDescent="0.25">
      <c r="I1413" s="10"/>
    </row>
    <row r="1414" spans="9:9" ht="15" customHeight="1" x14ac:dyDescent="0.25">
      <c r="I1414" s="10"/>
    </row>
    <row r="1415" spans="9:9" ht="15" customHeight="1" x14ac:dyDescent="0.25">
      <c r="I1415" s="10"/>
    </row>
    <row r="1416" spans="9:9" ht="15" customHeight="1" x14ac:dyDescent="0.25">
      <c r="I1416" s="10"/>
    </row>
    <row r="1417" spans="9:9" ht="15" customHeight="1" x14ac:dyDescent="0.25">
      <c r="I1417" s="10"/>
    </row>
    <row r="1418" spans="9:9" ht="15" customHeight="1" x14ac:dyDescent="0.25">
      <c r="I1418" s="10"/>
    </row>
    <row r="1419" spans="9:9" ht="15" customHeight="1" x14ac:dyDescent="0.25">
      <c r="I1419" s="10"/>
    </row>
    <row r="1420" spans="9:9" ht="15" customHeight="1" x14ac:dyDescent="0.25">
      <c r="I1420" s="10"/>
    </row>
    <row r="1421" spans="9:9" ht="15" customHeight="1" x14ac:dyDescent="0.25">
      <c r="I1421" s="10"/>
    </row>
    <row r="1422" spans="9:9" ht="15" customHeight="1" x14ac:dyDescent="0.25">
      <c r="I1422" s="10"/>
    </row>
    <row r="1423" spans="9:9" ht="15" customHeight="1" x14ac:dyDescent="0.25">
      <c r="I1423" s="10"/>
    </row>
    <row r="1424" spans="9:9" ht="15" customHeight="1" x14ac:dyDescent="0.25">
      <c r="I1424" s="10"/>
    </row>
    <row r="1425" spans="9:10" ht="15" customHeight="1" x14ac:dyDescent="0.25">
      <c r="I1425" s="10"/>
    </row>
    <row r="1426" spans="9:10" ht="15" customHeight="1" x14ac:dyDescent="0.25">
      <c r="I1426" s="10"/>
    </row>
    <row r="1427" spans="9:10" ht="15" customHeight="1" x14ac:dyDescent="0.25">
      <c r="I1427" s="10"/>
    </row>
    <row r="1428" spans="9:10" ht="15" customHeight="1" x14ac:dyDescent="0.25">
      <c r="I1428" s="10"/>
    </row>
    <row r="1429" spans="9:10" ht="15" customHeight="1" x14ac:dyDescent="0.25">
      <c r="I1429" s="10"/>
    </row>
    <row r="1430" spans="9:10" ht="15" customHeight="1" x14ac:dyDescent="0.25">
      <c r="I1430" s="10"/>
    </row>
    <row r="1431" spans="9:10" ht="15" customHeight="1" x14ac:dyDescent="0.25">
      <c r="I1431" s="20"/>
      <c r="J1431" s="20"/>
    </row>
    <row r="1432" spans="9:10" ht="15" customHeight="1" x14ac:dyDescent="0.25">
      <c r="I1432" s="20"/>
      <c r="J1432" s="20"/>
    </row>
    <row r="1433" spans="9:10" ht="15" customHeight="1" x14ac:dyDescent="0.25">
      <c r="I1433" s="20"/>
      <c r="J1433" s="20"/>
    </row>
    <row r="1434" spans="9:10" ht="15" customHeight="1" x14ac:dyDescent="0.25">
      <c r="I1434" s="20"/>
      <c r="J1434" s="20"/>
    </row>
    <row r="1435" spans="9:10" ht="15" customHeight="1" x14ac:dyDescent="0.25">
      <c r="I1435" s="20"/>
      <c r="J1435" s="20"/>
    </row>
    <row r="1436" spans="9:10" ht="15" customHeight="1" x14ac:dyDescent="0.25">
      <c r="I1436" s="20"/>
      <c r="J1436" s="20"/>
    </row>
    <row r="1437" spans="9:10" ht="15" customHeight="1" x14ac:dyDescent="0.25">
      <c r="I1437" s="20"/>
      <c r="J1437" s="20"/>
    </row>
    <row r="1438" spans="9:10" ht="15" customHeight="1" x14ac:dyDescent="0.25">
      <c r="I1438" s="20"/>
      <c r="J1438" s="20"/>
    </row>
    <row r="1439" spans="9:10" ht="15" customHeight="1" x14ac:dyDescent="0.25">
      <c r="I1439" s="20"/>
      <c r="J1439" s="20"/>
    </row>
    <row r="1440" spans="9:10" ht="15" customHeight="1" x14ac:dyDescent="0.25">
      <c r="I1440" s="20"/>
      <c r="J1440" s="20"/>
    </row>
    <row r="1441" spans="1:10" ht="15" customHeight="1" x14ac:dyDescent="0.25">
      <c r="I1441" s="20"/>
      <c r="J1441" s="20"/>
    </row>
    <row r="1442" spans="1:10" ht="15" customHeight="1" x14ac:dyDescent="0.25">
      <c r="I1442" s="20"/>
      <c r="J1442" s="20"/>
    </row>
    <row r="1443" spans="1:10" ht="15" customHeight="1" x14ac:dyDescent="0.25">
      <c r="I1443" s="20"/>
      <c r="J1443" s="20"/>
    </row>
    <row r="1444" spans="1:10" ht="15" customHeight="1" x14ac:dyDescent="0.25">
      <c r="I1444" s="20"/>
      <c r="J1444" s="20"/>
    </row>
    <row r="1445" spans="1:10" ht="15" customHeight="1" x14ac:dyDescent="0.25">
      <c r="I1445" s="20"/>
      <c r="J1445" s="20"/>
    </row>
    <row r="1446" spans="1:10" ht="15" customHeight="1" x14ac:dyDescent="0.25">
      <c r="I1446" s="20"/>
      <c r="J1446" s="20"/>
    </row>
    <row r="1447" spans="1:10" ht="15" customHeight="1" x14ac:dyDescent="0.25">
      <c r="I1447" s="20"/>
      <c r="J1447" s="20"/>
    </row>
    <row r="1448" spans="1:10" ht="15" customHeight="1" x14ac:dyDescent="0.25">
      <c r="I1448" s="20"/>
      <c r="J1448" s="20"/>
    </row>
    <row r="1449" spans="1:10" ht="15" customHeight="1" x14ac:dyDescent="0.25">
      <c r="I1449" s="20"/>
      <c r="J1449" s="20"/>
    </row>
    <row r="1450" spans="1:10" ht="15" customHeight="1" x14ac:dyDescent="0.25">
      <c r="I1450" s="20"/>
      <c r="J1450" s="20"/>
    </row>
    <row r="1451" spans="1:10" ht="15" customHeight="1" x14ac:dyDescent="0.25">
      <c r="I1451" s="20"/>
      <c r="J1451" s="20"/>
    </row>
    <row r="1452" spans="1:10" ht="15" customHeight="1" x14ac:dyDescent="0.25">
      <c r="I1452" s="20"/>
      <c r="J1452" s="20"/>
    </row>
    <row r="1453" spans="1:10" ht="15" customHeight="1" x14ac:dyDescent="0.25">
      <c r="A1453" s="11" t="s">
        <v>115</v>
      </c>
      <c r="I1453" s="20"/>
      <c r="J1453" s="20"/>
    </row>
    <row r="1454" spans="1:10" ht="15" customHeight="1" x14ac:dyDescent="0.25">
      <c r="I1454" s="20"/>
      <c r="J1454" s="20"/>
    </row>
    <row r="1455" spans="1:10" ht="15" customHeight="1" x14ac:dyDescent="0.25">
      <c r="I1455" s="10"/>
    </row>
    <row r="1456" spans="1:10" ht="15" customHeight="1" x14ac:dyDescent="0.25">
      <c r="I1456" s="10"/>
    </row>
    <row r="1457" spans="9:9" ht="15" customHeight="1" x14ac:dyDescent="0.25">
      <c r="I1457" s="10"/>
    </row>
    <row r="1458" spans="9:9" ht="15" customHeight="1" x14ac:dyDescent="0.25">
      <c r="I1458" s="10"/>
    </row>
    <row r="1459" spans="9:9" ht="15" customHeight="1" x14ac:dyDescent="0.25">
      <c r="I1459" s="10"/>
    </row>
    <row r="1460" spans="9:9" ht="15" customHeight="1" x14ac:dyDescent="0.25">
      <c r="I1460" s="10"/>
    </row>
    <row r="1461" spans="9:9" ht="15" customHeight="1" x14ac:dyDescent="0.25">
      <c r="I1461" s="10"/>
    </row>
    <row r="1462" spans="9:9" ht="15" customHeight="1" x14ac:dyDescent="0.25">
      <c r="I1462" s="10"/>
    </row>
    <row r="1463" spans="9:9" ht="15" customHeight="1" x14ac:dyDescent="0.25">
      <c r="I1463" s="10"/>
    </row>
    <row r="1464" spans="9:9" ht="15" customHeight="1" x14ac:dyDescent="0.25">
      <c r="I1464" s="10"/>
    </row>
    <row r="1465" spans="9:9" ht="15" customHeight="1" x14ac:dyDescent="0.25">
      <c r="I1465" s="10"/>
    </row>
    <row r="1466" spans="9:9" ht="15" customHeight="1" x14ac:dyDescent="0.25">
      <c r="I1466" s="10"/>
    </row>
    <row r="1467" spans="9:9" ht="15" customHeight="1" x14ac:dyDescent="0.25">
      <c r="I1467" s="10"/>
    </row>
    <row r="1468" spans="9:9" ht="15" customHeight="1" x14ac:dyDescent="0.25">
      <c r="I1468" s="10"/>
    </row>
    <row r="1469" spans="9:9" ht="15" customHeight="1" x14ac:dyDescent="0.25">
      <c r="I1469" s="10"/>
    </row>
    <row r="1470" spans="9:9" ht="15" customHeight="1" x14ac:dyDescent="0.25">
      <c r="I1470" s="10"/>
    </row>
    <row r="1471" spans="9:9" ht="15" customHeight="1" x14ac:dyDescent="0.25">
      <c r="I1471" s="10"/>
    </row>
    <row r="1472" spans="9:9" ht="15" customHeight="1" x14ac:dyDescent="0.25">
      <c r="I1472" s="10"/>
    </row>
    <row r="1473" spans="9:10" ht="15" customHeight="1" x14ac:dyDescent="0.25">
      <c r="I1473" s="10"/>
    </row>
    <row r="1474" spans="9:10" ht="15" customHeight="1" x14ac:dyDescent="0.25">
      <c r="I1474" s="10"/>
    </row>
    <row r="1475" spans="9:10" ht="15" customHeight="1" x14ac:dyDescent="0.25">
      <c r="I1475" s="10"/>
    </row>
    <row r="1476" spans="9:10" ht="15" customHeight="1" x14ac:dyDescent="0.25">
      <c r="I1476" s="10"/>
    </row>
    <row r="1477" spans="9:10" ht="15" customHeight="1" x14ac:dyDescent="0.25">
      <c r="I1477" s="10"/>
    </row>
    <row r="1478" spans="9:10" ht="15" customHeight="1" x14ac:dyDescent="0.25">
      <c r="I1478" s="10"/>
    </row>
    <row r="1479" spans="9:10" ht="15" customHeight="1" x14ac:dyDescent="0.25">
      <c r="I1479" s="20"/>
      <c r="J1479" s="20"/>
    </row>
    <row r="1480" spans="9:10" ht="15" customHeight="1" x14ac:dyDescent="0.25">
      <c r="I1480" s="20"/>
      <c r="J1480" s="20"/>
    </row>
    <row r="1481" spans="9:10" ht="15" customHeight="1" x14ac:dyDescent="0.25">
      <c r="I1481" s="20"/>
      <c r="J1481" s="20"/>
    </row>
    <row r="1482" spans="9:10" ht="15" customHeight="1" x14ac:dyDescent="0.25">
      <c r="I1482" s="20"/>
      <c r="J1482" s="20"/>
    </row>
    <row r="1483" spans="9:10" ht="15" customHeight="1" x14ac:dyDescent="0.25">
      <c r="I1483" s="20"/>
      <c r="J1483" s="20"/>
    </row>
    <row r="1484" spans="9:10" ht="15" customHeight="1" x14ac:dyDescent="0.25">
      <c r="I1484" s="20"/>
      <c r="J1484" s="20"/>
    </row>
    <row r="1485" spans="9:10" ht="15" customHeight="1" x14ac:dyDescent="0.25">
      <c r="I1485" s="20"/>
      <c r="J1485" s="20"/>
    </row>
    <row r="1486" spans="9:10" ht="15" customHeight="1" x14ac:dyDescent="0.25">
      <c r="I1486" s="20"/>
      <c r="J1486" s="20"/>
    </row>
    <row r="1487" spans="9:10" ht="15" customHeight="1" x14ac:dyDescent="0.25">
      <c r="I1487" s="20"/>
      <c r="J1487" s="20"/>
    </row>
    <row r="1488" spans="9:10" ht="15" customHeight="1" x14ac:dyDescent="0.25">
      <c r="I1488" s="20"/>
      <c r="J1488" s="20"/>
    </row>
    <row r="1489" spans="9:10" ht="15" customHeight="1" x14ac:dyDescent="0.25">
      <c r="I1489" s="20"/>
      <c r="J1489" s="20"/>
    </row>
    <row r="1490" spans="9:10" ht="15" customHeight="1" x14ac:dyDescent="0.25">
      <c r="I1490" s="20"/>
      <c r="J1490" s="20"/>
    </row>
    <row r="1491" spans="9:10" ht="15" customHeight="1" x14ac:dyDescent="0.25">
      <c r="I1491" s="20"/>
      <c r="J1491" s="20"/>
    </row>
    <row r="1492" spans="9:10" ht="15" customHeight="1" x14ac:dyDescent="0.25">
      <c r="I1492" s="20"/>
      <c r="J1492" s="20"/>
    </row>
    <row r="1493" spans="9:10" ht="15" customHeight="1" x14ac:dyDescent="0.25">
      <c r="I1493" s="20"/>
      <c r="J1493" s="20"/>
    </row>
    <row r="1494" spans="9:10" ht="15" customHeight="1" x14ac:dyDescent="0.25">
      <c r="I1494" s="20"/>
      <c r="J1494" s="20"/>
    </row>
    <row r="1495" spans="9:10" ht="15" customHeight="1" x14ac:dyDescent="0.25">
      <c r="I1495" s="20"/>
      <c r="J1495" s="20"/>
    </row>
    <row r="1496" spans="9:10" ht="15" customHeight="1" x14ac:dyDescent="0.25">
      <c r="I1496" s="20"/>
      <c r="J1496" s="20"/>
    </row>
    <row r="1497" spans="9:10" ht="15" customHeight="1" x14ac:dyDescent="0.25">
      <c r="I1497" s="20"/>
      <c r="J1497" s="20"/>
    </row>
    <row r="1498" spans="9:10" ht="15" customHeight="1" x14ac:dyDescent="0.25">
      <c r="I1498" s="20"/>
      <c r="J1498" s="20"/>
    </row>
    <row r="1499" spans="9:10" ht="15" customHeight="1" x14ac:dyDescent="0.25">
      <c r="I1499" s="20"/>
      <c r="J1499" s="20"/>
    </row>
    <row r="1500" spans="9:10" ht="15" customHeight="1" x14ac:dyDescent="0.25">
      <c r="I1500" s="20"/>
      <c r="J1500" s="20"/>
    </row>
    <row r="1501" spans="9:10" ht="15" customHeight="1" x14ac:dyDescent="0.25">
      <c r="I1501" s="20"/>
      <c r="J1501" s="20"/>
    </row>
    <row r="1502" spans="9:10" ht="15" customHeight="1" x14ac:dyDescent="0.25">
      <c r="I1502" s="20"/>
      <c r="J1502" s="20"/>
    </row>
    <row r="1503" spans="9:10" ht="15" customHeight="1" x14ac:dyDescent="0.25">
      <c r="I1503" s="10"/>
    </row>
    <row r="1504" spans="9:10" ht="15" customHeight="1" x14ac:dyDescent="0.25">
      <c r="I1504" s="10"/>
    </row>
    <row r="1505" spans="9:9" ht="15" customHeight="1" x14ac:dyDescent="0.25">
      <c r="I1505" s="10"/>
    </row>
    <row r="1506" spans="9:9" ht="15" customHeight="1" x14ac:dyDescent="0.25">
      <c r="I1506" s="10"/>
    </row>
    <row r="1507" spans="9:9" ht="15" customHeight="1" x14ac:dyDescent="0.25">
      <c r="I1507" s="10"/>
    </row>
    <row r="1508" spans="9:9" ht="15" customHeight="1" x14ac:dyDescent="0.25">
      <c r="I1508" s="10"/>
    </row>
    <row r="1509" spans="9:9" ht="15" customHeight="1" x14ac:dyDescent="0.25">
      <c r="I1509" s="10"/>
    </row>
    <row r="1510" spans="9:9" ht="15" customHeight="1" x14ac:dyDescent="0.25">
      <c r="I1510" s="10"/>
    </row>
    <row r="1511" spans="9:9" ht="15" customHeight="1" x14ac:dyDescent="0.25">
      <c r="I1511" s="10"/>
    </row>
    <row r="1512" spans="9:9" ht="15" customHeight="1" x14ac:dyDescent="0.25">
      <c r="I1512" s="10"/>
    </row>
    <row r="1513" spans="9:9" ht="15" customHeight="1" x14ac:dyDescent="0.25">
      <c r="I1513" s="10"/>
    </row>
    <row r="1514" spans="9:9" ht="15" customHeight="1" x14ac:dyDescent="0.25">
      <c r="I1514" s="10"/>
    </row>
    <row r="1515" spans="9:9" ht="15" customHeight="1" x14ac:dyDescent="0.25">
      <c r="I1515" s="10"/>
    </row>
    <row r="1516" spans="9:9" ht="15" customHeight="1" x14ac:dyDescent="0.25">
      <c r="I1516" s="10"/>
    </row>
    <row r="1517" spans="9:9" ht="15" customHeight="1" x14ac:dyDescent="0.25">
      <c r="I1517" s="10"/>
    </row>
    <row r="1518" spans="9:9" ht="15" customHeight="1" x14ac:dyDescent="0.25">
      <c r="I1518" s="10"/>
    </row>
    <row r="1519" spans="9:9" ht="15" customHeight="1" x14ac:dyDescent="0.25">
      <c r="I1519" s="10"/>
    </row>
    <row r="1520" spans="9:9" ht="15" customHeight="1" x14ac:dyDescent="0.25">
      <c r="I1520" s="10"/>
    </row>
    <row r="1521" spans="9:10" ht="15" customHeight="1" x14ac:dyDescent="0.25">
      <c r="I1521" s="10"/>
    </row>
    <row r="1522" spans="9:10" ht="15" customHeight="1" x14ac:dyDescent="0.25">
      <c r="I1522" s="10"/>
    </row>
    <row r="1523" spans="9:10" ht="15" customHeight="1" x14ac:dyDescent="0.25">
      <c r="I1523" s="10"/>
    </row>
    <row r="1524" spans="9:10" ht="15" customHeight="1" x14ac:dyDescent="0.25">
      <c r="I1524" s="10"/>
    </row>
    <row r="1525" spans="9:10" ht="15" customHeight="1" x14ac:dyDescent="0.25">
      <c r="I1525" s="10"/>
    </row>
    <row r="1526" spans="9:10" ht="15" customHeight="1" x14ac:dyDescent="0.25">
      <c r="I1526" s="10"/>
    </row>
    <row r="1527" spans="9:10" ht="15" customHeight="1" x14ac:dyDescent="0.25">
      <c r="I1527" s="20"/>
      <c r="J1527" s="20"/>
    </row>
    <row r="1528" spans="9:10" ht="15" customHeight="1" x14ac:dyDescent="0.25">
      <c r="I1528" s="20"/>
      <c r="J1528" s="20"/>
    </row>
    <row r="1529" spans="9:10" ht="15" customHeight="1" x14ac:dyDescent="0.25">
      <c r="I1529" s="20"/>
      <c r="J1529" s="20"/>
    </row>
    <row r="1530" spans="9:10" ht="15" customHeight="1" x14ac:dyDescent="0.25">
      <c r="I1530" s="20"/>
      <c r="J1530" s="20"/>
    </row>
    <row r="1531" spans="9:10" ht="15" customHeight="1" x14ac:dyDescent="0.25">
      <c r="I1531" s="20"/>
      <c r="J1531" s="20"/>
    </row>
    <row r="1532" spans="9:10" ht="15" customHeight="1" x14ac:dyDescent="0.25">
      <c r="I1532" s="20"/>
      <c r="J1532" s="20"/>
    </row>
    <row r="1533" spans="9:10" ht="15" customHeight="1" x14ac:dyDescent="0.25">
      <c r="I1533" s="20"/>
      <c r="J1533" s="20"/>
    </row>
    <row r="1534" spans="9:10" ht="15" customHeight="1" x14ac:dyDescent="0.25">
      <c r="I1534" s="20"/>
      <c r="J1534" s="20"/>
    </row>
    <row r="1535" spans="9:10" ht="15" customHeight="1" x14ac:dyDescent="0.25">
      <c r="I1535" s="20"/>
      <c r="J1535" s="20"/>
    </row>
    <row r="1536" spans="9:10" ht="15" customHeight="1" x14ac:dyDescent="0.25">
      <c r="I1536" s="20"/>
      <c r="J1536" s="20"/>
    </row>
    <row r="1537" spans="9:10" ht="15" customHeight="1" x14ac:dyDescent="0.25">
      <c r="I1537" s="20"/>
      <c r="J1537" s="20"/>
    </row>
    <row r="1538" spans="9:10" ht="15" customHeight="1" x14ac:dyDescent="0.25">
      <c r="I1538" s="20"/>
      <c r="J1538" s="20"/>
    </row>
    <row r="1539" spans="9:10" ht="15" customHeight="1" x14ac:dyDescent="0.25">
      <c r="I1539" s="20"/>
      <c r="J1539" s="20"/>
    </row>
    <row r="1540" spans="9:10" ht="15" customHeight="1" x14ac:dyDescent="0.25">
      <c r="I1540" s="20"/>
      <c r="J1540" s="20"/>
    </row>
    <row r="1541" spans="9:10" ht="15" customHeight="1" x14ac:dyDescent="0.25">
      <c r="I1541" s="20"/>
      <c r="J1541" s="20"/>
    </row>
    <row r="1542" spans="9:10" ht="15" customHeight="1" x14ac:dyDescent="0.25">
      <c r="I1542" s="20"/>
      <c r="J1542" s="20"/>
    </row>
    <row r="1543" spans="9:10" ht="15" customHeight="1" x14ac:dyDescent="0.25">
      <c r="I1543" s="20"/>
      <c r="J1543" s="20"/>
    </row>
    <row r="1544" spans="9:10" ht="15" customHeight="1" x14ac:dyDescent="0.25">
      <c r="I1544" s="20"/>
      <c r="J1544" s="20"/>
    </row>
    <row r="1545" spans="9:10" ht="15" customHeight="1" x14ac:dyDescent="0.25">
      <c r="I1545" s="20"/>
      <c r="J1545" s="20"/>
    </row>
    <row r="1546" spans="9:10" ht="15" customHeight="1" x14ac:dyDescent="0.25">
      <c r="I1546" s="20"/>
      <c r="J1546" s="20"/>
    </row>
    <row r="1547" spans="9:10" ht="15" customHeight="1" x14ac:dyDescent="0.25">
      <c r="I1547" s="20"/>
      <c r="J1547" s="20"/>
    </row>
    <row r="1548" spans="9:10" ht="15" customHeight="1" x14ac:dyDescent="0.25">
      <c r="I1548" s="20"/>
      <c r="J1548" s="20"/>
    </row>
    <row r="1549" spans="9:10" ht="15" customHeight="1" x14ac:dyDescent="0.25">
      <c r="I1549" s="20"/>
      <c r="J1549" s="20"/>
    </row>
    <row r="1550" spans="9:10" ht="15" customHeight="1" x14ac:dyDescent="0.25">
      <c r="I1550" s="20"/>
      <c r="J1550" s="20"/>
    </row>
    <row r="1551" spans="9:10" ht="15" customHeight="1" x14ac:dyDescent="0.25">
      <c r="I1551" s="10"/>
    </row>
    <row r="1552" spans="9:10" ht="15" customHeight="1" x14ac:dyDescent="0.25">
      <c r="I1552" s="10"/>
    </row>
    <row r="1553" spans="9:9" ht="15" customHeight="1" x14ac:dyDescent="0.25">
      <c r="I1553" s="10"/>
    </row>
    <row r="1554" spans="9:9" ht="15" customHeight="1" x14ac:dyDescent="0.25">
      <c r="I1554" s="10"/>
    </row>
    <row r="1555" spans="9:9" ht="15" customHeight="1" x14ac:dyDescent="0.25">
      <c r="I1555" s="10"/>
    </row>
    <row r="1556" spans="9:9" ht="15" customHeight="1" x14ac:dyDescent="0.25">
      <c r="I1556" s="10"/>
    </row>
    <row r="1557" spans="9:9" ht="15" customHeight="1" x14ac:dyDescent="0.25">
      <c r="I1557" s="10"/>
    </row>
    <row r="1558" spans="9:9" ht="15" customHeight="1" x14ac:dyDescent="0.25">
      <c r="I1558" s="10"/>
    </row>
    <row r="1559" spans="9:9" ht="15" customHeight="1" x14ac:dyDescent="0.25">
      <c r="I1559" s="10"/>
    </row>
    <row r="1560" spans="9:9" ht="15" customHeight="1" x14ac:dyDescent="0.25">
      <c r="I1560" s="10"/>
    </row>
    <row r="1561" spans="9:9" ht="15" customHeight="1" x14ac:dyDescent="0.25">
      <c r="I1561" s="10"/>
    </row>
    <row r="1562" spans="9:9" ht="15" customHeight="1" x14ac:dyDescent="0.25">
      <c r="I1562" s="10"/>
    </row>
    <row r="1563" spans="9:9" ht="15" customHeight="1" x14ac:dyDescent="0.25">
      <c r="I1563" s="10"/>
    </row>
    <row r="1564" spans="9:9" ht="15" customHeight="1" x14ac:dyDescent="0.25">
      <c r="I1564" s="10"/>
    </row>
    <row r="1565" spans="9:9" ht="15" customHeight="1" x14ac:dyDescent="0.25">
      <c r="I1565" s="10"/>
    </row>
    <row r="1566" spans="9:9" ht="15" customHeight="1" x14ac:dyDescent="0.25">
      <c r="I1566" s="10"/>
    </row>
    <row r="1567" spans="9:9" ht="15" customHeight="1" x14ac:dyDescent="0.25">
      <c r="I1567" s="10"/>
    </row>
    <row r="1568" spans="9:9" ht="15" customHeight="1" x14ac:dyDescent="0.25">
      <c r="I1568" s="10"/>
    </row>
    <row r="1569" spans="9:10" ht="15" customHeight="1" x14ac:dyDescent="0.25">
      <c r="I1569" s="10"/>
    </row>
    <row r="1570" spans="9:10" ht="15" customHeight="1" x14ac:dyDescent="0.25">
      <c r="I1570" s="10"/>
    </row>
    <row r="1571" spans="9:10" ht="15" customHeight="1" x14ac:dyDescent="0.25">
      <c r="I1571" s="10"/>
    </row>
    <row r="1572" spans="9:10" ht="15" customHeight="1" x14ac:dyDescent="0.25">
      <c r="I1572" s="10"/>
    </row>
    <row r="1573" spans="9:10" ht="15" customHeight="1" x14ac:dyDescent="0.25">
      <c r="I1573" s="10"/>
    </row>
    <row r="1574" spans="9:10" ht="15" customHeight="1" x14ac:dyDescent="0.25">
      <c r="I1574" s="10"/>
    </row>
    <row r="1575" spans="9:10" ht="15" customHeight="1" x14ac:dyDescent="0.25">
      <c r="I1575" s="20"/>
      <c r="J1575" s="20"/>
    </row>
    <row r="1576" spans="9:10" ht="15" customHeight="1" x14ac:dyDescent="0.25">
      <c r="I1576" s="20"/>
      <c r="J1576" s="20"/>
    </row>
    <row r="1577" spans="9:10" ht="15" customHeight="1" x14ac:dyDescent="0.25">
      <c r="I1577" s="20"/>
      <c r="J1577" s="20"/>
    </row>
    <row r="1578" spans="9:10" ht="15" customHeight="1" x14ac:dyDescent="0.25">
      <c r="I1578" s="20"/>
      <c r="J1578" s="20"/>
    </row>
    <row r="1579" spans="9:10" ht="15" customHeight="1" x14ac:dyDescent="0.25">
      <c r="I1579" s="20"/>
      <c r="J1579" s="20"/>
    </row>
    <row r="1580" spans="9:10" ht="15" customHeight="1" x14ac:dyDescent="0.25">
      <c r="I1580" s="20"/>
      <c r="J1580" s="20"/>
    </row>
    <row r="1581" spans="9:10" ht="15" customHeight="1" x14ac:dyDescent="0.25">
      <c r="I1581" s="20"/>
      <c r="J1581" s="20"/>
    </row>
    <row r="1582" spans="9:10" ht="15" customHeight="1" x14ac:dyDescent="0.25">
      <c r="I1582" s="20"/>
      <c r="J1582" s="20"/>
    </row>
    <row r="1583" spans="9:10" ht="15" customHeight="1" x14ac:dyDescent="0.25">
      <c r="I1583" s="20"/>
      <c r="J1583" s="20"/>
    </row>
    <row r="1584" spans="9:10" ht="15" customHeight="1" x14ac:dyDescent="0.25">
      <c r="I1584" s="20"/>
      <c r="J1584" s="20"/>
    </row>
    <row r="1585" spans="1:10" ht="15" customHeight="1" x14ac:dyDescent="0.25">
      <c r="I1585" s="20"/>
      <c r="J1585" s="20"/>
    </row>
    <row r="1586" spans="1:10" ht="15" customHeight="1" x14ac:dyDescent="0.25">
      <c r="I1586" s="20"/>
      <c r="J1586" s="20"/>
    </row>
    <row r="1587" spans="1:10" ht="15" customHeight="1" x14ac:dyDescent="0.25">
      <c r="I1587" s="20"/>
      <c r="J1587" s="20"/>
    </row>
    <row r="1588" spans="1:10" ht="15" customHeight="1" x14ac:dyDescent="0.25">
      <c r="I1588" s="20"/>
      <c r="J1588" s="20"/>
    </row>
    <row r="1589" spans="1:10" ht="15" customHeight="1" x14ac:dyDescent="0.25">
      <c r="I1589" s="20"/>
      <c r="J1589" s="20"/>
    </row>
    <row r="1590" spans="1:10" ht="15" customHeight="1" x14ac:dyDescent="0.25">
      <c r="I1590" s="20"/>
      <c r="J1590" s="20"/>
    </row>
    <row r="1591" spans="1:10" ht="15" customHeight="1" x14ac:dyDescent="0.25">
      <c r="I1591" s="20"/>
      <c r="J1591" s="20"/>
    </row>
    <row r="1592" spans="1:10" ht="15" customHeight="1" x14ac:dyDescent="0.25">
      <c r="I1592" s="20"/>
      <c r="J1592" s="20"/>
    </row>
    <row r="1593" spans="1:10" ht="15" customHeight="1" x14ac:dyDescent="0.25">
      <c r="I1593" s="20"/>
      <c r="J1593" s="20"/>
    </row>
    <row r="1594" spans="1:10" ht="15" customHeight="1" x14ac:dyDescent="0.25">
      <c r="I1594" s="20"/>
      <c r="J1594" s="20"/>
    </row>
    <row r="1595" spans="1:10" ht="15" customHeight="1" x14ac:dyDescent="0.25">
      <c r="I1595" s="20"/>
      <c r="J1595" s="20"/>
    </row>
    <row r="1596" spans="1:10" ht="15" customHeight="1" x14ac:dyDescent="0.25">
      <c r="I1596" s="20"/>
      <c r="J1596" s="20"/>
    </row>
    <row r="1597" spans="1:10" ht="15" customHeight="1" x14ac:dyDescent="0.25">
      <c r="I1597" s="20"/>
      <c r="J1597" s="20"/>
    </row>
    <row r="1598" spans="1:10" ht="15" customHeight="1" x14ac:dyDescent="0.25">
      <c r="A1598" s="11" t="s">
        <v>114</v>
      </c>
      <c r="I1598" s="20"/>
      <c r="J1598" s="20"/>
    </row>
    <row r="1600" spans="1:10" ht="15" customHeight="1" x14ac:dyDescent="0.25">
      <c r="I1600" s="10"/>
    </row>
    <row r="1601" spans="1:10" ht="15" customHeight="1" x14ac:dyDescent="0.25">
      <c r="I1601" s="10"/>
    </row>
    <row r="1602" spans="1:10" ht="15" customHeight="1" x14ac:dyDescent="0.25">
      <c r="I1602" s="10"/>
    </row>
    <row r="1603" spans="1:10" ht="15" customHeight="1" x14ac:dyDescent="0.25">
      <c r="I1603" s="20"/>
      <c r="J1603" s="20"/>
    </row>
    <row r="1604" spans="1:10" ht="15" customHeight="1" x14ac:dyDescent="0.25">
      <c r="I1604" s="20"/>
      <c r="J1604" s="20"/>
    </row>
    <row r="1605" spans="1:10" ht="15" customHeight="1" x14ac:dyDescent="0.25">
      <c r="I1605" s="20"/>
      <c r="J1605" s="20"/>
    </row>
    <row r="1606" spans="1:10" ht="15" customHeight="1" x14ac:dyDescent="0.25">
      <c r="I1606" s="10"/>
    </row>
    <row r="1607" spans="1:10" ht="15" customHeight="1" x14ac:dyDescent="0.25">
      <c r="I1607" s="10"/>
    </row>
    <row r="1608" spans="1:10" ht="15" customHeight="1" x14ac:dyDescent="0.25">
      <c r="I1608" s="10"/>
    </row>
    <row r="1609" spans="1:10" ht="15" customHeight="1" x14ac:dyDescent="0.25">
      <c r="I1609" s="20"/>
      <c r="J1609" s="20"/>
    </row>
    <row r="1610" spans="1:10" ht="15" customHeight="1" x14ac:dyDescent="0.25">
      <c r="I1610" s="20"/>
      <c r="J1610" s="20"/>
    </row>
    <row r="1611" spans="1:10" ht="15" customHeight="1" x14ac:dyDescent="0.25">
      <c r="I1611" s="20"/>
      <c r="J1611" s="20"/>
    </row>
    <row r="1612" spans="1:10" ht="15" customHeight="1" x14ac:dyDescent="0.25">
      <c r="I1612" s="10"/>
    </row>
    <row r="1613" spans="1:10" ht="15" customHeight="1" x14ac:dyDescent="0.25">
      <c r="I1613" s="10"/>
    </row>
    <row r="1614" spans="1:10" ht="15" customHeight="1" x14ac:dyDescent="0.25">
      <c r="I1614" s="10"/>
    </row>
    <row r="1615" spans="1:10" ht="15" customHeight="1" x14ac:dyDescent="0.25">
      <c r="I1615" s="20"/>
      <c r="J1615" s="20"/>
    </row>
    <row r="1616" spans="1:10" ht="15" customHeight="1" x14ac:dyDescent="0.25">
      <c r="A1616" s="11" t="s">
        <v>115</v>
      </c>
      <c r="I1616" s="20"/>
      <c r="J1616" s="20"/>
    </row>
    <row r="1617" spans="9:10" ht="15" customHeight="1" x14ac:dyDescent="0.25">
      <c r="I1617" s="20"/>
      <c r="J1617" s="20"/>
    </row>
    <row r="1618" spans="9:10" ht="15" customHeight="1" x14ac:dyDescent="0.25">
      <c r="I1618" s="10"/>
    </row>
    <row r="1619" spans="9:10" ht="15" customHeight="1" x14ac:dyDescent="0.25">
      <c r="I1619" s="10"/>
    </row>
    <row r="1620" spans="9:10" ht="15" customHeight="1" x14ac:dyDescent="0.25">
      <c r="I1620" s="10"/>
    </row>
    <row r="1621" spans="9:10" ht="15" customHeight="1" x14ac:dyDescent="0.25">
      <c r="I1621" s="20"/>
      <c r="J1621" s="20"/>
    </row>
    <row r="1622" spans="9:10" ht="15" customHeight="1" x14ac:dyDescent="0.25">
      <c r="I1622" s="20"/>
      <c r="J1622" s="20"/>
    </row>
    <row r="1623" spans="9:10" ht="15" customHeight="1" x14ac:dyDescent="0.25">
      <c r="I1623" s="20"/>
      <c r="J1623" s="20"/>
    </row>
    <row r="1624" spans="9:10" ht="15" customHeight="1" x14ac:dyDescent="0.25">
      <c r="I1624" s="10"/>
    </row>
    <row r="1625" spans="9:10" ht="15" customHeight="1" x14ac:dyDescent="0.25">
      <c r="I1625" s="10"/>
    </row>
    <row r="1626" spans="9:10" ht="15" customHeight="1" x14ac:dyDescent="0.25">
      <c r="I1626" s="10"/>
    </row>
    <row r="1627" spans="9:10" ht="15" customHeight="1" x14ac:dyDescent="0.25">
      <c r="I1627" s="20"/>
      <c r="J1627" s="20"/>
    </row>
    <row r="1628" spans="9:10" ht="15" customHeight="1" x14ac:dyDescent="0.25">
      <c r="I1628" s="20"/>
      <c r="J1628" s="20"/>
    </row>
    <row r="1629" spans="9:10" ht="15" customHeight="1" x14ac:dyDescent="0.25">
      <c r="I1629" s="20"/>
      <c r="J1629" s="20"/>
    </row>
    <row r="1630" spans="9:10" ht="15" customHeight="1" x14ac:dyDescent="0.25">
      <c r="I1630" s="10"/>
    </row>
    <row r="1631" spans="9:10" ht="15" customHeight="1" x14ac:dyDescent="0.25">
      <c r="I1631" s="10"/>
    </row>
    <row r="1632" spans="9:10" ht="15" customHeight="1" x14ac:dyDescent="0.25">
      <c r="I1632" s="10"/>
    </row>
    <row r="1633" spans="1:10" ht="15" customHeight="1" x14ac:dyDescent="0.25">
      <c r="I1633" s="20"/>
      <c r="J1633" s="20"/>
    </row>
    <row r="1634" spans="1:10" ht="15" customHeight="1" x14ac:dyDescent="0.25">
      <c r="I1634" s="20"/>
      <c r="J1634" s="20"/>
    </row>
    <row r="1635" spans="1:10" ht="15" customHeight="1" x14ac:dyDescent="0.25">
      <c r="A1635" s="11" t="s">
        <v>116</v>
      </c>
      <c r="I1635" s="20"/>
      <c r="J1635" s="20"/>
    </row>
    <row r="1637" spans="1:10" ht="15" customHeight="1" x14ac:dyDescent="0.25">
      <c r="I1637" s="10"/>
    </row>
    <row r="1638" spans="1:10" ht="15" customHeight="1" x14ac:dyDescent="0.25">
      <c r="I1638" s="10"/>
    </row>
    <row r="1639" spans="1:10" ht="15" customHeight="1" x14ac:dyDescent="0.25">
      <c r="I1639" s="10"/>
    </row>
    <row r="1640" spans="1:10" ht="15" customHeight="1" x14ac:dyDescent="0.25">
      <c r="I1640" s="20"/>
      <c r="J1640" s="20"/>
    </row>
    <row r="1641" spans="1:10" ht="15" customHeight="1" x14ac:dyDescent="0.25">
      <c r="I1641" s="20"/>
      <c r="J1641" s="20"/>
    </row>
    <row r="1642" spans="1:10" ht="15" customHeight="1" x14ac:dyDescent="0.25">
      <c r="I1642" s="20"/>
      <c r="J1642" s="20"/>
    </row>
    <row r="1643" spans="1:10" ht="15" customHeight="1" x14ac:dyDescent="0.25">
      <c r="I1643" s="10"/>
    </row>
    <row r="1644" spans="1:10" ht="15" customHeight="1" x14ac:dyDescent="0.25">
      <c r="I1644" s="10"/>
    </row>
    <row r="1645" spans="1:10" ht="15" customHeight="1" x14ac:dyDescent="0.25">
      <c r="I1645" s="10"/>
    </row>
    <row r="1646" spans="1:10" ht="15" customHeight="1" x14ac:dyDescent="0.25">
      <c r="I1646" s="20"/>
      <c r="J1646" s="20"/>
    </row>
    <row r="1647" spans="1:10" ht="15" customHeight="1" x14ac:dyDescent="0.25">
      <c r="I1647" s="20"/>
      <c r="J1647" s="20"/>
    </row>
    <row r="1648" spans="1:10" ht="15" customHeight="1" x14ac:dyDescent="0.25">
      <c r="I1648" s="20"/>
      <c r="J1648" s="20"/>
    </row>
    <row r="1649" spans="1:10" ht="15" customHeight="1" x14ac:dyDescent="0.25">
      <c r="I1649" s="10"/>
    </row>
    <row r="1650" spans="1:10" ht="15" customHeight="1" x14ac:dyDescent="0.25">
      <c r="I1650" s="10"/>
    </row>
    <row r="1651" spans="1:10" ht="15" customHeight="1" x14ac:dyDescent="0.25">
      <c r="I1651" s="10"/>
    </row>
    <row r="1652" spans="1:10" ht="15" customHeight="1" x14ac:dyDescent="0.25">
      <c r="I1652" s="20"/>
      <c r="J1652" s="20"/>
    </row>
    <row r="1653" spans="1:10" ht="15" customHeight="1" x14ac:dyDescent="0.25">
      <c r="A1653" s="11" t="s">
        <v>117</v>
      </c>
      <c r="I1653" s="20"/>
      <c r="J1653" s="20"/>
    </row>
    <row r="1654" spans="1:10" ht="15" customHeight="1" x14ac:dyDescent="0.25">
      <c r="I1654" s="20"/>
      <c r="J1654" s="20"/>
    </row>
    <row r="1655" spans="1:10" ht="15" customHeight="1" x14ac:dyDescent="0.25">
      <c r="I1655" s="10"/>
    </row>
    <row r="1656" spans="1:10" ht="15" customHeight="1" x14ac:dyDescent="0.25">
      <c r="I1656" s="10"/>
    </row>
    <row r="1657" spans="1:10" ht="15" customHeight="1" x14ac:dyDescent="0.25">
      <c r="I1657" s="10"/>
    </row>
    <row r="1658" spans="1:10" ht="15" customHeight="1" x14ac:dyDescent="0.25">
      <c r="I1658" s="20"/>
      <c r="J1658" s="20"/>
    </row>
    <row r="1659" spans="1:10" ht="15" customHeight="1" x14ac:dyDescent="0.25">
      <c r="I1659" s="20"/>
      <c r="J1659" s="20"/>
    </row>
    <row r="1660" spans="1:10" ht="15" customHeight="1" x14ac:dyDescent="0.25">
      <c r="I1660" s="20"/>
      <c r="J1660" s="20"/>
    </row>
    <row r="1661" spans="1:10" ht="15" customHeight="1" x14ac:dyDescent="0.25">
      <c r="I1661" s="10"/>
    </row>
    <row r="1662" spans="1:10" ht="15" customHeight="1" x14ac:dyDescent="0.25">
      <c r="I1662" s="10"/>
    </row>
    <row r="1663" spans="1:10" ht="15" customHeight="1" x14ac:dyDescent="0.25">
      <c r="I1663" s="10"/>
    </row>
    <row r="1664" spans="1:10" ht="15" customHeight="1" x14ac:dyDescent="0.25">
      <c r="I1664" s="20"/>
      <c r="J1664" s="20"/>
    </row>
    <row r="1665" spans="1:10" ht="15" customHeight="1" x14ac:dyDescent="0.25">
      <c r="I1665" s="20"/>
      <c r="J1665" s="20"/>
    </row>
    <row r="1666" spans="1:10" ht="15" customHeight="1" x14ac:dyDescent="0.25">
      <c r="I1666" s="20"/>
      <c r="J1666" s="20"/>
    </row>
    <row r="1667" spans="1:10" ht="15" customHeight="1" x14ac:dyDescent="0.25">
      <c r="I1667" s="10"/>
    </row>
    <row r="1668" spans="1:10" ht="15" customHeight="1" x14ac:dyDescent="0.25">
      <c r="I1668" s="10"/>
    </row>
    <row r="1669" spans="1:10" ht="15" customHeight="1" x14ac:dyDescent="0.25">
      <c r="I1669" s="10"/>
    </row>
    <row r="1670" spans="1:10" ht="15" customHeight="1" x14ac:dyDescent="0.25">
      <c r="I1670" s="20"/>
      <c r="J1670" s="20"/>
    </row>
    <row r="1671" spans="1:10" ht="15" customHeight="1" x14ac:dyDescent="0.25">
      <c r="I1671" s="20"/>
      <c r="J1671" s="20"/>
    </row>
    <row r="1672" spans="1:10" ht="15" customHeight="1" x14ac:dyDescent="0.25">
      <c r="A1672" s="11" t="s">
        <v>114</v>
      </c>
      <c r="I1672" s="20"/>
      <c r="J1672" s="20"/>
    </row>
    <row r="1674" spans="1:10" ht="15" customHeight="1" x14ac:dyDescent="0.25">
      <c r="I1674" s="10"/>
    </row>
    <row r="1675" spans="1:10" ht="15" customHeight="1" x14ac:dyDescent="0.25">
      <c r="I1675" s="10"/>
    </row>
    <row r="1676" spans="1:10" ht="15" customHeight="1" x14ac:dyDescent="0.25">
      <c r="I1676" s="10"/>
    </row>
    <row r="1677" spans="1:10" ht="15" customHeight="1" x14ac:dyDescent="0.25">
      <c r="I1677" s="20"/>
      <c r="J1677" s="20"/>
    </row>
    <row r="1678" spans="1:10" ht="15" customHeight="1" x14ac:dyDescent="0.25">
      <c r="I1678" s="20"/>
      <c r="J1678" s="20"/>
    </row>
    <row r="1679" spans="1:10" ht="15" customHeight="1" x14ac:dyDescent="0.25">
      <c r="I1679" s="20"/>
      <c r="J1679" s="20"/>
    </row>
    <row r="1680" spans="1:10" ht="15" customHeight="1" x14ac:dyDescent="0.25">
      <c r="I1680" s="10"/>
    </row>
    <row r="1681" spans="1:10" ht="15" customHeight="1" x14ac:dyDescent="0.25">
      <c r="I1681" s="10"/>
    </row>
    <row r="1682" spans="1:10" ht="15" customHeight="1" x14ac:dyDescent="0.25">
      <c r="I1682" s="10"/>
    </row>
    <row r="1683" spans="1:10" ht="15" customHeight="1" x14ac:dyDescent="0.25">
      <c r="I1683" s="20"/>
      <c r="J1683" s="20"/>
    </row>
    <row r="1684" spans="1:10" ht="15" customHeight="1" x14ac:dyDescent="0.25">
      <c r="I1684" s="20"/>
      <c r="J1684" s="20"/>
    </row>
    <row r="1685" spans="1:10" ht="15" customHeight="1" x14ac:dyDescent="0.25">
      <c r="I1685" s="20"/>
      <c r="J1685" s="20"/>
    </row>
    <row r="1686" spans="1:10" ht="15" customHeight="1" x14ac:dyDescent="0.25">
      <c r="I1686" s="10"/>
    </row>
    <row r="1687" spans="1:10" ht="15" customHeight="1" x14ac:dyDescent="0.25">
      <c r="I1687" s="10"/>
    </row>
    <row r="1688" spans="1:10" ht="15" customHeight="1" x14ac:dyDescent="0.25">
      <c r="I1688" s="10"/>
    </row>
    <row r="1689" spans="1:10" ht="15" customHeight="1" x14ac:dyDescent="0.25">
      <c r="I1689" s="20"/>
      <c r="J1689" s="20"/>
    </row>
    <row r="1690" spans="1:10" ht="15" customHeight="1" x14ac:dyDescent="0.25">
      <c r="A1690" s="11" t="s">
        <v>115</v>
      </c>
      <c r="I1690" s="20"/>
      <c r="J1690" s="20"/>
    </row>
    <row r="1691" spans="1:10" ht="15" customHeight="1" x14ac:dyDescent="0.25">
      <c r="I1691" s="20"/>
      <c r="J1691" s="20"/>
    </row>
    <row r="1692" spans="1:10" ht="15" customHeight="1" x14ac:dyDescent="0.25">
      <c r="I1692" s="10"/>
    </row>
    <row r="1693" spans="1:10" ht="15" customHeight="1" x14ac:dyDescent="0.25">
      <c r="I1693" s="10"/>
    </row>
    <row r="1694" spans="1:10" ht="15" customHeight="1" x14ac:dyDescent="0.25">
      <c r="I1694" s="10"/>
    </row>
    <row r="1695" spans="1:10" ht="15" customHeight="1" x14ac:dyDescent="0.25">
      <c r="I1695" s="20"/>
      <c r="J1695" s="20"/>
    </row>
    <row r="1696" spans="1:10" ht="15" customHeight="1" x14ac:dyDescent="0.25">
      <c r="I1696" s="20"/>
      <c r="J1696" s="20"/>
    </row>
    <row r="1697" spans="1:18" ht="15" customHeight="1" x14ac:dyDescent="0.25">
      <c r="I1697" s="20"/>
      <c r="J1697" s="20"/>
    </row>
    <row r="1698" spans="1:18" ht="15" customHeight="1" x14ac:dyDescent="0.25">
      <c r="I1698" s="10"/>
    </row>
    <row r="1699" spans="1:18" ht="15" customHeight="1" x14ac:dyDescent="0.25">
      <c r="I1699" s="10"/>
    </row>
    <row r="1700" spans="1:18" ht="15" customHeight="1" x14ac:dyDescent="0.25">
      <c r="I1700" s="10"/>
    </row>
    <row r="1701" spans="1:18" ht="15" customHeight="1" x14ac:dyDescent="0.25">
      <c r="I1701" s="20"/>
      <c r="J1701" s="20"/>
    </row>
    <row r="1702" spans="1:18" ht="15" customHeight="1" x14ac:dyDescent="0.25">
      <c r="I1702" s="20"/>
      <c r="J1702" s="20"/>
    </row>
    <row r="1703" spans="1:18" ht="15" customHeight="1" x14ac:dyDescent="0.25">
      <c r="I1703" s="20"/>
      <c r="J1703" s="20"/>
    </row>
    <row r="1704" spans="1:18" ht="15" customHeight="1" x14ac:dyDescent="0.25">
      <c r="I1704" s="10"/>
    </row>
    <row r="1705" spans="1:18" ht="15" customHeight="1" x14ac:dyDescent="0.25">
      <c r="I1705" s="10"/>
    </row>
    <row r="1706" spans="1:18" ht="15" customHeight="1" x14ac:dyDescent="0.25">
      <c r="I1706" s="10"/>
    </row>
    <row r="1707" spans="1:18" ht="15" customHeight="1" x14ac:dyDescent="0.25">
      <c r="I1707" s="20"/>
      <c r="J1707" s="20"/>
    </row>
    <row r="1708" spans="1:18" ht="15" customHeight="1" x14ac:dyDescent="0.25">
      <c r="A1708" s="11" t="s">
        <v>116</v>
      </c>
      <c r="I1708" s="20"/>
      <c r="J1708" s="20"/>
    </row>
    <row r="1709" spans="1:18" ht="15" customHeight="1" x14ac:dyDescent="0.25">
      <c r="I1709" s="20"/>
      <c r="J1709" s="20"/>
    </row>
    <row r="1710" spans="1:18" ht="15" customHeight="1" x14ac:dyDescent="0.25">
      <c r="I1710" s="10"/>
      <c r="L1710" s="21"/>
      <c r="M1710" s="21"/>
      <c r="N1710" s="21"/>
      <c r="O1710" s="21"/>
      <c r="P1710" s="21"/>
      <c r="Q1710" s="21"/>
      <c r="R1710" s="21"/>
    </row>
    <row r="1711" spans="1:18" ht="15" customHeight="1" x14ac:dyDescent="0.25">
      <c r="I1711" s="10"/>
      <c r="L1711" s="21"/>
      <c r="M1711" s="21"/>
      <c r="N1711" s="21"/>
      <c r="O1711" s="21"/>
      <c r="P1711" s="21"/>
      <c r="Q1711" s="21"/>
      <c r="R1711" s="21"/>
    </row>
    <row r="1712" spans="1:18" ht="15" customHeight="1" x14ac:dyDescent="0.25">
      <c r="I1712" s="10"/>
      <c r="L1712" s="21"/>
      <c r="M1712" s="21"/>
      <c r="N1712" s="21"/>
      <c r="O1712" s="21"/>
      <c r="P1712" s="21"/>
      <c r="Q1712" s="21"/>
      <c r="R1712" s="21"/>
    </row>
    <row r="1713" spans="1:18" ht="15" customHeight="1" x14ac:dyDescent="0.25">
      <c r="I1713" s="20"/>
      <c r="J1713" s="20"/>
      <c r="L1713" s="21"/>
      <c r="M1713" s="21"/>
      <c r="N1713" s="21"/>
      <c r="O1713" s="21"/>
      <c r="P1713" s="21"/>
      <c r="Q1713" s="21"/>
      <c r="R1713" s="21"/>
    </row>
    <row r="1714" spans="1:18" ht="15" customHeight="1" x14ac:dyDescent="0.25">
      <c r="I1714" s="20"/>
      <c r="J1714" s="20"/>
      <c r="L1714" s="21"/>
      <c r="M1714" s="21"/>
      <c r="N1714" s="21"/>
      <c r="O1714" s="21"/>
      <c r="P1714" s="21"/>
      <c r="Q1714" s="21"/>
      <c r="R1714" s="21"/>
    </row>
    <row r="1715" spans="1:18" ht="15" customHeight="1" x14ac:dyDescent="0.25">
      <c r="I1715" s="20"/>
      <c r="J1715" s="20"/>
      <c r="L1715" s="21"/>
      <c r="M1715" s="21"/>
      <c r="N1715" s="21"/>
      <c r="O1715" s="21"/>
      <c r="P1715" s="21"/>
      <c r="Q1715" s="21"/>
      <c r="R1715" s="21"/>
    </row>
    <row r="1716" spans="1:18" ht="15" customHeight="1" x14ac:dyDescent="0.25">
      <c r="I1716" s="10"/>
      <c r="L1716" s="21"/>
      <c r="M1716" s="21"/>
      <c r="N1716" s="21"/>
      <c r="O1716" s="21"/>
      <c r="P1716" s="21"/>
      <c r="Q1716" s="21"/>
      <c r="R1716" s="21"/>
    </row>
    <row r="1717" spans="1:18" ht="15" customHeight="1" x14ac:dyDescent="0.25">
      <c r="I1717" s="10"/>
      <c r="L1717" s="21"/>
      <c r="M1717" s="21"/>
      <c r="N1717" s="21"/>
      <c r="O1717" s="21"/>
      <c r="P1717" s="21"/>
      <c r="Q1717" s="21"/>
      <c r="R1717" s="21"/>
    </row>
    <row r="1718" spans="1:18" ht="15" customHeight="1" x14ac:dyDescent="0.25">
      <c r="I1718" s="10"/>
      <c r="L1718" s="21"/>
      <c r="M1718" s="21"/>
      <c r="N1718" s="21"/>
      <c r="O1718" s="21"/>
      <c r="P1718" s="21"/>
      <c r="Q1718" s="21"/>
      <c r="R1718" s="21"/>
    </row>
    <row r="1719" spans="1:18" ht="15" customHeight="1" x14ac:dyDescent="0.25">
      <c r="I1719" s="20"/>
      <c r="J1719" s="20"/>
      <c r="L1719" s="21"/>
      <c r="M1719" s="21"/>
      <c r="N1719" s="21"/>
      <c r="O1719" s="21"/>
      <c r="P1719" s="21"/>
      <c r="Q1719" s="21"/>
      <c r="R1719" s="21"/>
    </row>
    <row r="1720" spans="1:18" ht="15" customHeight="1" x14ac:dyDescent="0.25">
      <c r="I1720" s="20"/>
      <c r="J1720" s="20"/>
      <c r="L1720" s="21"/>
      <c r="M1720" s="21"/>
      <c r="N1720" s="21"/>
      <c r="O1720" s="21"/>
      <c r="P1720" s="21"/>
      <c r="Q1720" s="21"/>
      <c r="R1720" s="21"/>
    </row>
    <row r="1721" spans="1:18" ht="15" customHeight="1" x14ac:dyDescent="0.25">
      <c r="I1721" s="20"/>
      <c r="J1721" s="20"/>
      <c r="L1721" s="21"/>
      <c r="M1721" s="21"/>
      <c r="N1721" s="21"/>
      <c r="O1721" s="21"/>
      <c r="P1721" s="21"/>
      <c r="Q1721" s="21"/>
      <c r="R1721" s="21"/>
    </row>
    <row r="1722" spans="1:18" ht="15" customHeight="1" x14ac:dyDescent="0.25">
      <c r="I1722" s="10"/>
      <c r="L1722" s="21"/>
      <c r="M1722" s="21"/>
      <c r="N1722" s="21"/>
      <c r="O1722" s="21"/>
      <c r="P1722" s="21"/>
      <c r="Q1722" s="21"/>
      <c r="R1722" s="21"/>
    </row>
    <row r="1723" spans="1:18" ht="15" customHeight="1" x14ac:dyDescent="0.25">
      <c r="I1723" s="10"/>
      <c r="L1723" s="21"/>
      <c r="M1723" s="21"/>
      <c r="N1723" s="21"/>
      <c r="O1723" s="21"/>
      <c r="P1723" s="21"/>
      <c r="Q1723" s="21"/>
      <c r="R1723" s="21"/>
    </row>
    <row r="1724" spans="1:18" ht="15" customHeight="1" x14ac:dyDescent="0.25">
      <c r="I1724" s="10"/>
      <c r="L1724" s="21"/>
      <c r="M1724" s="21"/>
      <c r="N1724" s="21"/>
      <c r="O1724" s="21"/>
      <c r="P1724" s="21"/>
      <c r="Q1724" s="21"/>
      <c r="R1724" s="21"/>
    </row>
    <row r="1725" spans="1:18" ht="15" customHeight="1" x14ac:dyDescent="0.25">
      <c r="I1725" s="20"/>
      <c r="J1725" s="20"/>
      <c r="L1725" s="21"/>
      <c r="M1725" s="21"/>
      <c r="N1725" s="21"/>
      <c r="O1725" s="21"/>
      <c r="P1725" s="21"/>
      <c r="Q1725" s="21"/>
      <c r="R1725" s="21"/>
    </row>
    <row r="1726" spans="1:18" ht="15" customHeight="1" x14ac:dyDescent="0.25">
      <c r="A1726" s="11" t="s">
        <v>117</v>
      </c>
      <c r="I1726" s="20"/>
      <c r="J1726" s="20"/>
      <c r="L1726" s="21"/>
      <c r="M1726" s="21"/>
      <c r="N1726" s="21"/>
      <c r="O1726" s="21"/>
      <c r="P1726" s="21"/>
      <c r="Q1726" s="21"/>
      <c r="R1726" s="21"/>
    </row>
    <row r="1727" spans="1:18" ht="15" customHeight="1" x14ac:dyDescent="0.25">
      <c r="I1727" s="20"/>
      <c r="J1727" s="20"/>
      <c r="L1727" s="21"/>
      <c r="M1727" s="21"/>
      <c r="N1727" s="21"/>
      <c r="O1727" s="21"/>
      <c r="P1727" s="21"/>
      <c r="Q1727" s="21"/>
      <c r="R1727" s="21"/>
    </row>
    <row r="1728" spans="1:18" ht="15" customHeight="1" x14ac:dyDescent="0.25">
      <c r="I1728" s="10"/>
      <c r="L1728" s="21"/>
      <c r="M1728" s="21"/>
      <c r="N1728" s="21"/>
      <c r="O1728" s="21"/>
      <c r="P1728" s="21"/>
      <c r="Q1728" s="21"/>
      <c r="R1728" s="21"/>
    </row>
    <row r="1729" spans="9:18" ht="15" customHeight="1" x14ac:dyDescent="0.25">
      <c r="I1729" s="10"/>
      <c r="L1729" s="21"/>
      <c r="M1729" s="21"/>
      <c r="N1729" s="21"/>
      <c r="O1729" s="21"/>
      <c r="P1729" s="21"/>
      <c r="Q1729" s="21"/>
      <c r="R1729" s="21"/>
    </row>
    <row r="1730" spans="9:18" ht="15" customHeight="1" x14ac:dyDescent="0.25">
      <c r="I1730" s="10"/>
      <c r="L1730" s="21"/>
      <c r="M1730" s="21"/>
      <c r="N1730" s="21"/>
      <c r="O1730" s="21"/>
      <c r="P1730" s="21"/>
      <c r="Q1730" s="21"/>
      <c r="R1730" s="21"/>
    </row>
    <row r="1731" spans="9:18" ht="15" customHeight="1" x14ac:dyDescent="0.25">
      <c r="I1731" s="20"/>
      <c r="J1731" s="20"/>
      <c r="L1731" s="21"/>
      <c r="M1731" s="21"/>
      <c r="N1731" s="21"/>
      <c r="O1731" s="21"/>
      <c r="P1731" s="21"/>
      <c r="Q1731" s="21"/>
      <c r="R1731" s="21"/>
    </row>
    <row r="1732" spans="9:18" ht="15" customHeight="1" x14ac:dyDescent="0.25">
      <c r="I1732" s="20"/>
      <c r="J1732" s="20"/>
      <c r="L1732" s="21"/>
      <c r="M1732" s="21"/>
      <c r="N1732" s="21"/>
      <c r="O1732" s="21"/>
      <c r="P1732" s="21"/>
      <c r="Q1732" s="21"/>
      <c r="R1732" s="21"/>
    </row>
    <row r="1733" spans="9:18" ht="15" customHeight="1" x14ac:dyDescent="0.25">
      <c r="I1733" s="20"/>
      <c r="J1733" s="20"/>
      <c r="L1733" s="21"/>
      <c r="M1733" s="21"/>
      <c r="N1733" s="21"/>
      <c r="O1733" s="21"/>
      <c r="P1733" s="21"/>
      <c r="Q1733" s="21"/>
      <c r="R1733" s="21"/>
    </row>
    <row r="1734" spans="9:18" ht="15" customHeight="1" x14ac:dyDescent="0.25">
      <c r="I1734" s="10"/>
      <c r="L1734" s="21"/>
      <c r="M1734" s="21"/>
      <c r="N1734" s="21"/>
      <c r="O1734" s="21"/>
      <c r="P1734" s="21"/>
      <c r="Q1734" s="21"/>
      <c r="R1734" s="21"/>
    </row>
    <row r="1735" spans="9:18" ht="15" customHeight="1" x14ac:dyDescent="0.25">
      <c r="I1735" s="10"/>
      <c r="L1735" s="21"/>
      <c r="M1735" s="21"/>
      <c r="N1735" s="21"/>
      <c r="O1735" s="21"/>
      <c r="P1735" s="21"/>
      <c r="Q1735" s="21"/>
      <c r="R1735" s="21"/>
    </row>
    <row r="1736" spans="9:18" ht="15" customHeight="1" x14ac:dyDescent="0.25">
      <c r="I1736" s="10"/>
      <c r="L1736" s="21"/>
      <c r="M1736" s="21"/>
      <c r="N1736" s="21"/>
      <c r="O1736" s="21"/>
      <c r="P1736" s="21"/>
      <c r="Q1736" s="21"/>
      <c r="R1736" s="21"/>
    </row>
    <row r="1737" spans="9:18" ht="15" customHeight="1" x14ac:dyDescent="0.25">
      <c r="I1737" s="20"/>
      <c r="J1737" s="20"/>
      <c r="L1737" s="21"/>
      <c r="M1737" s="21"/>
      <c r="N1737" s="21"/>
      <c r="O1737" s="21"/>
      <c r="P1737" s="21"/>
      <c r="Q1737" s="21"/>
      <c r="R1737" s="21"/>
    </row>
    <row r="1738" spans="9:18" ht="15" customHeight="1" x14ac:dyDescent="0.25">
      <c r="I1738" s="20"/>
      <c r="J1738" s="20"/>
      <c r="L1738" s="21"/>
      <c r="M1738" s="21"/>
      <c r="N1738" s="21"/>
      <c r="O1738" s="21"/>
      <c r="P1738" s="21"/>
      <c r="Q1738" s="21"/>
      <c r="R1738" s="21"/>
    </row>
    <row r="1739" spans="9:18" ht="15" customHeight="1" x14ac:dyDescent="0.25">
      <c r="I1739" s="20"/>
      <c r="J1739" s="20"/>
      <c r="L1739" s="21"/>
      <c r="M1739" s="21"/>
      <c r="N1739" s="21"/>
      <c r="O1739" s="21"/>
      <c r="P1739" s="21"/>
      <c r="Q1739" s="21"/>
      <c r="R1739" s="21"/>
    </row>
    <row r="1740" spans="9:18" ht="15" customHeight="1" x14ac:dyDescent="0.25">
      <c r="I1740" s="10"/>
      <c r="L1740" s="21"/>
      <c r="M1740" s="21"/>
      <c r="N1740" s="21"/>
      <c r="O1740" s="21"/>
      <c r="P1740" s="21"/>
      <c r="Q1740" s="21"/>
      <c r="R1740" s="21"/>
    </row>
    <row r="1741" spans="9:18" ht="15" customHeight="1" x14ac:dyDescent="0.25">
      <c r="I1741" s="10"/>
      <c r="L1741" s="21"/>
      <c r="M1741" s="21"/>
      <c r="N1741" s="21"/>
      <c r="O1741" s="21"/>
      <c r="P1741" s="21"/>
      <c r="Q1741" s="21"/>
      <c r="R1741" s="21"/>
    </row>
    <row r="1742" spans="9:18" ht="15" customHeight="1" x14ac:dyDescent="0.25">
      <c r="I1742" s="10"/>
      <c r="L1742" s="21"/>
      <c r="M1742" s="21"/>
      <c r="N1742" s="21"/>
      <c r="O1742" s="21"/>
      <c r="P1742" s="21"/>
      <c r="Q1742" s="21"/>
      <c r="R1742" s="21"/>
    </row>
    <row r="1743" spans="9:18" ht="15" customHeight="1" x14ac:dyDescent="0.25">
      <c r="I1743" s="20"/>
      <c r="J1743" s="20"/>
      <c r="L1743" s="21"/>
      <c r="M1743" s="21"/>
      <c r="N1743" s="21"/>
      <c r="O1743" s="21"/>
      <c r="P1743" s="21"/>
      <c r="Q1743" s="21"/>
      <c r="R1743" s="21"/>
    </row>
    <row r="1744" spans="9:18" ht="15" customHeight="1" x14ac:dyDescent="0.25">
      <c r="I1744" s="20"/>
      <c r="J1744" s="20"/>
      <c r="L1744" s="21"/>
      <c r="M1744" s="21"/>
      <c r="N1744" s="21"/>
      <c r="O1744" s="21"/>
      <c r="P1744" s="21"/>
      <c r="Q1744" s="21"/>
      <c r="R1744" s="21"/>
    </row>
    <row r="1745" spans="9:18" ht="15" customHeight="1" x14ac:dyDescent="0.25">
      <c r="I1745" s="20"/>
      <c r="J1745" s="20"/>
      <c r="L1745" s="21"/>
      <c r="M1745" s="21"/>
      <c r="N1745" s="21"/>
      <c r="O1745" s="21"/>
      <c r="P1745" s="21"/>
      <c r="Q1745" s="21"/>
      <c r="R1745" s="21"/>
    </row>
  </sheetData>
  <pageMargins left="0.7" right="0.7" top="0.75" bottom="0.75" header="0" footer="0"/>
  <pageSetup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'HUC2 Lists'!$B$1:$C$1</xm:f>
          </x14:formula1>
          <xm:sqref>A9</xm:sqref>
        </x14:dataValidation>
        <x14:dataValidation type="list" allowBlank="1" showInputMessage="1" showErrorMessage="1">
          <x14:formula1>
            <xm:f>'HUC2 Lists'!$A$2:$A$29</xm:f>
          </x14:formula1>
          <xm:sqref>A8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4"/>
  <sheetViews>
    <sheetView workbookViewId="0">
      <selection activeCell="B6" sqref="B6"/>
    </sheetView>
  </sheetViews>
  <sheetFormatPr defaultColWidth="12.625" defaultRowHeight="15" customHeight="1" x14ac:dyDescent="0.2"/>
  <cols>
    <col min="1" max="1" width="26.625" style="29" bestFit="1" customWidth="1"/>
    <col min="2" max="2" width="15.125" style="29" bestFit="1" customWidth="1"/>
    <col min="3" max="3" width="8.5" style="29" customWidth="1"/>
    <col min="4" max="11" width="8.5" customWidth="1"/>
    <col min="12" max="21" width="9.375" customWidth="1"/>
  </cols>
  <sheetData>
    <row r="1" spans="1:13" ht="15" customHeight="1" x14ac:dyDescent="0.25">
      <c r="B1" s="33" t="s">
        <v>147</v>
      </c>
      <c r="C1" s="33" t="s">
        <v>148</v>
      </c>
      <c r="E1" s="29" t="s">
        <v>174</v>
      </c>
    </row>
    <row r="2" spans="1:13" ht="15" customHeight="1" x14ac:dyDescent="0.25">
      <c r="A2" s="33" t="s">
        <v>145</v>
      </c>
      <c r="B2" s="29">
        <v>327.43</v>
      </c>
      <c r="C2" s="29">
        <v>17.2</v>
      </c>
    </row>
    <row r="3" spans="1:13" ht="15" customHeight="1" x14ac:dyDescent="0.25">
      <c r="A3" s="33"/>
    </row>
    <row r="4" spans="1:13" ht="15" customHeight="1" x14ac:dyDescent="0.25">
      <c r="C4" s="33" t="s">
        <v>169</v>
      </c>
      <c r="F4" s="33" t="s">
        <v>172</v>
      </c>
      <c r="I4" s="33" t="s">
        <v>173</v>
      </c>
    </row>
    <row r="5" spans="1:13" ht="15.75" x14ac:dyDescent="0.25">
      <c r="A5" s="30" t="s">
        <v>149</v>
      </c>
      <c r="B5" s="30" t="s">
        <v>146</v>
      </c>
      <c r="C5" s="30" t="s">
        <v>168</v>
      </c>
      <c r="D5" s="40" t="s">
        <v>170</v>
      </c>
      <c r="E5" s="33" t="s">
        <v>171</v>
      </c>
      <c r="F5" s="30" t="s">
        <v>168</v>
      </c>
      <c r="G5" s="40" t="s">
        <v>170</v>
      </c>
      <c r="H5" s="33" t="s">
        <v>171</v>
      </c>
      <c r="I5" s="30" t="s">
        <v>168</v>
      </c>
      <c r="J5" s="40" t="s">
        <v>170</v>
      </c>
      <c r="K5" s="33" t="s">
        <v>171</v>
      </c>
    </row>
    <row r="6" spans="1:13" x14ac:dyDescent="0.2">
      <c r="A6" s="31" t="s">
        <v>68</v>
      </c>
      <c r="B6" s="31"/>
      <c r="C6" s="41">
        <f>B6*$C$2/$B$2</f>
        <v>0</v>
      </c>
      <c r="D6" s="42">
        <f>C6*'Conversion Factors'!$B$7</f>
        <v>0</v>
      </c>
      <c r="E6" s="42">
        <f>C6*'Conversion Factors'!$C$7</f>
        <v>0</v>
      </c>
      <c r="F6" s="42">
        <f>C6*'Conversion Factors'!$B$16</f>
        <v>0</v>
      </c>
      <c r="G6" s="42">
        <f>F6*'Conversion Factors'!$B$8</f>
        <v>0</v>
      </c>
      <c r="H6" s="42">
        <f>F6*'Conversion Factors'!$C$8</f>
        <v>0</v>
      </c>
      <c r="I6" s="42">
        <f>C6*'Conversion Factors'!$E$16</f>
        <v>0</v>
      </c>
      <c r="J6" s="42">
        <f>I6*'Conversion Factors'!$B$11</f>
        <v>0</v>
      </c>
      <c r="K6" s="42">
        <f>I6*'Conversion Factors'!$C$11</f>
        <v>0</v>
      </c>
    </row>
    <row r="7" spans="1:13" x14ac:dyDescent="0.2">
      <c r="A7" s="31" t="s">
        <v>35</v>
      </c>
      <c r="B7" s="31"/>
      <c r="C7" s="41">
        <f t="shared" ref="C7:C27" si="0">B7*$C$2/$B$2</f>
        <v>0</v>
      </c>
      <c r="D7" s="42">
        <f>C7*'Conversion Factors'!$B$7</f>
        <v>0</v>
      </c>
      <c r="E7" s="42">
        <f>C7*'Conversion Factors'!$C$7</f>
        <v>0</v>
      </c>
      <c r="F7" s="42">
        <f>C7*'Conversion Factors'!$B$16</f>
        <v>0</v>
      </c>
      <c r="G7" s="42">
        <f>F7*'Conversion Factors'!$B$8</f>
        <v>0</v>
      </c>
      <c r="H7" s="42">
        <f>F7*'Conversion Factors'!$C$8</f>
        <v>0</v>
      </c>
      <c r="I7" s="42">
        <f>C7*'Conversion Factors'!$E$16</f>
        <v>0</v>
      </c>
      <c r="J7" s="42">
        <f>I7*'Conversion Factors'!$B$11</f>
        <v>0</v>
      </c>
      <c r="K7" s="42">
        <f>I7*'Conversion Factors'!$C$11</f>
        <v>0</v>
      </c>
    </row>
    <row r="8" spans="1:13" x14ac:dyDescent="0.2">
      <c r="A8" s="31" t="s">
        <v>69</v>
      </c>
      <c r="B8" s="31"/>
      <c r="C8" s="41">
        <f t="shared" si="0"/>
        <v>0</v>
      </c>
      <c r="D8" s="42">
        <f>C8*'Conversion Factors'!$B$7</f>
        <v>0</v>
      </c>
      <c r="E8" s="42">
        <f>C8*'Conversion Factors'!$C$7</f>
        <v>0</v>
      </c>
      <c r="F8" s="42">
        <f>C8*'Conversion Factors'!$B$16</f>
        <v>0</v>
      </c>
      <c r="G8" s="42">
        <f>F8*'Conversion Factors'!$B$8</f>
        <v>0</v>
      </c>
      <c r="H8" s="42">
        <f>F8*'Conversion Factors'!$C$8</f>
        <v>0</v>
      </c>
      <c r="I8" s="42">
        <f>C8*'Conversion Factors'!$E$16</f>
        <v>0</v>
      </c>
      <c r="J8" s="42">
        <f>I8*'Conversion Factors'!$B$11</f>
        <v>0</v>
      </c>
      <c r="K8" s="42">
        <f>I8*'Conversion Factors'!$C$11</f>
        <v>0</v>
      </c>
    </row>
    <row r="9" spans="1:13" x14ac:dyDescent="0.2">
      <c r="A9" s="31" t="s">
        <v>41</v>
      </c>
      <c r="B9" s="31"/>
      <c r="C9" s="41">
        <f t="shared" si="0"/>
        <v>0</v>
      </c>
      <c r="D9" s="42">
        <f>C9*'Conversion Factors'!$B$7</f>
        <v>0</v>
      </c>
      <c r="E9" s="42">
        <f>C9*'Conversion Factors'!$C$7</f>
        <v>0</v>
      </c>
      <c r="F9" s="42">
        <f>C9*'Conversion Factors'!$B$16</f>
        <v>0</v>
      </c>
      <c r="G9" s="42">
        <f>F9*'Conversion Factors'!$B$8</f>
        <v>0</v>
      </c>
      <c r="H9" s="42">
        <f>F9*'Conversion Factors'!$C$8</f>
        <v>0</v>
      </c>
      <c r="I9" s="42">
        <f>C9*'Conversion Factors'!$E$16</f>
        <v>0</v>
      </c>
      <c r="J9" s="42">
        <f>I9*'Conversion Factors'!$B$11</f>
        <v>0</v>
      </c>
      <c r="K9" s="42">
        <f>I9*'Conversion Factors'!$C$11</f>
        <v>0</v>
      </c>
    </row>
    <row r="10" spans="1:13" x14ac:dyDescent="0.2">
      <c r="A10" s="31" t="s">
        <v>70</v>
      </c>
      <c r="B10" s="31"/>
      <c r="C10" s="41">
        <f t="shared" si="0"/>
        <v>0</v>
      </c>
      <c r="D10" s="42">
        <f>C10*'Conversion Factors'!$B$7</f>
        <v>0</v>
      </c>
      <c r="E10" s="42">
        <f>C10*'Conversion Factors'!$C$7</f>
        <v>0</v>
      </c>
      <c r="F10" s="42">
        <f>C10*'Conversion Factors'!$B$16</f>
        <v>0</v>
      </c>
      <c r="G10" s="42">
        <f>F10*'Conversion Factors'!$B$8</f>
        <v>0</v>
      </c>
      <c r="H10" s="42">
        <f>F10*'Conversion Factors'!$C$8</f>
        <v>0</v>
      </c>
      <c r="I10" s="42">
        <f>C10*'Conversion Factors'!$E$16</f>
        <v>0</v>
      </c>
      <c r="J10" s="42">
        <f>I10*'Conversion Factors'!$B$11</f>
        <v>0</v>
      </c>
      <c r="K10" s="42">
        <f>I10*'Conversion Factors'!$C$11</f>
        <v>0</v>
      </c>
    </row>
    <row r="11" spans="1:13" x14ac:dyDescent="0.2">
      <c r="A11" s="31" t="s">
        <v>71</v>
      </c>
      <c r="B11" s="31"/>
      <c r="C11" s="41">
        <f>B11*$C$2/$B$2</f>
        <v>0</v>
      </c>
      <c r="D11" s="42">
        <f>C11*'Conversion Factors'!$B$7</f>
        <v>0</v>
      </c>
      <c r="E11" s="42">
        <f>C11*'Conversion Factors'!$C$7</f>
        <v>0</v>
      </c>
      <c r="F11" s="42">
        <f>C11*'Conversion Factors'!$B$16</f>
        <v>0</v>
      </c>
      <c r="G11" s="42">
        <f>F11*'Conversion Factors'!$B$8</f>
        <v>0</v>
      </c>
      <c r="H11" s="42">
        <f>F11*'Conversion Factors'!$C$8</f>
        <v>0</v>
      </c>
      <c r="I11" s="42">
        <f>C11*'Conversion Factors'!$E$16</f>
        <v>0</v>
      </c>
      <c r="J11" s="42">
        <f>I11*'Conversion Factors'!$B$11</f>
        <v>0</v>
      </c>
      <c r="K11" s="42">
        <f>I11*'Conversion Factors'!$C$11</f>
        <v>0</v>
      </c>
    </row>
    <row r="12" spans="1:13" x14ac:dyDescent="0.2">
      <c r="A12" s="31" t="s">
        <v>72</v>
      </c>
      <c r="B12" s="31"/>
      <c r="C12" s="41">
        <f>B12*$C$2/$B$2</f>
        <v>0</v>
      </c>
      <c r="D12" s="42">
        <f>C12*'Conversion Factors'!$B$7</f>
        <v>0</v>
      </c>
      <c r="E12" s="42">
        <f>C12*'Conversion Factors'!$C$7</f>
        <v>0</v>
      </c>
      <c r="F12" s="42">
        <f>C12*'Conversion Factors'!$B$16</f>
        <v>0</v>
      </c>
      <c r="G12" s="42">
        <f>F12*'Conversion Factors'!$B$8</f>
        <v>0</v>
      </c>
      <c r="H12" s="42">
        <f>F12*'Conversion Factors'!$C$8</f>
        <v>0</v>
      </c>
      <c r="I12" s="42">
        <f>C12*'Conversion Factors'!$E$16</f>
        <v>0</v>
      </c>
      <c r="J12" s="42">
        <f>I12*'Conversion Factors'!$B$11</f>
        <v>0</v>
      </c>
      <c r="K12" s="42">
        <f>I12*'Conversion Factors'!$C$11</f>
        <v>0</v>
      </c>
    </row>
    <row r="13" spans="1:13" x14ac:dyDescent="0.2">
      <c r="A13" s="32" t="s">
        <v>73</v>
      </c>
      <c r="B13" s="32"/>
      <c r="C13" s="41">
        <f>B13*$C$2/$B$2</f>
        <v>0</v>
      </c>
      <c r="D13" s="42">
        <f>C13*'Conversion Factors'!$B$7</f>
        <v>0</v>
      </c>
      <c r="E13" s="42">
        <f>C13*'Conversion Factors'!$C$7</f>
        <v>0</v>
      </c>
      <c r="F13" s="42">
        <f>C13*'Conversion Factors'!$B$16</f>
        <v>0</v>
      </c>
      <c r="G13" s="42">
        <f>F13*'Conversion Factors'!$B$8</f>
        <v>0</v>
      </c>
      <c r="H13" s="42">
        <f>F13*'Conversion Factors'!$C$8</f>
        <v>0</v>
      </c>
      <c r="I13" s="42">
        <f>C13*'Conversion Factors'!$E$16</f>
        <v>0</v>
      </c>
      <c r="J13" s="42">
        <f>I13*'Conversion Factors'!$B$11</f>
        <v>0</v>
      </c>
      <c r="K13" s="42">
        <f>I13*'Conversion Factors'!$C$11</f>
        <v>0</v>
      </c>
      <c r="M13" t="s">
        <v>143</v>
      </c>
    </row>
    <row r="14" spans="1:13" x14ac:dyDescent="0.2">
      <c r="A14" s="31" t="s">
        <v>48</v>
      </c>
      <c r="B14" s="31"/>
      <c r="C14" s="41">
        <f>B14*$C$2/$B$2</f>
        <v>0</v>
      </c>
      <c r="D14" s="42">
        <f>C14*'Conversion Factors'!$B$7</f>
        <v>0</v>
      </c>
      <c r="E14" s="42">
        <f>C14*'Conversion Factors'!$C$7</f>
        <v>0</v>
      </c>
      <c r="F14" s="42">
        <f>C14*'Conversion Factors'!$B$16</f>
        <v>0</v>
      </c>
      <c r="G14" s="42">
        <f>F14*'Conversion Factors'!$B$8</f>
        <v>0</v>
      </c>
      <c r="H14" s="42">
        <f>F14*'Conversion Factors'!$C$8</f>
        <v>0</v>
      </c>
      <c r="I14" s="42">
        <f>C14*'Conversion Factors'!$E$16</f>
        <v>0</v>
      </c>
      <c r="J14" s="42">
        <f>I14*'Conversion Factors'!$B$11</f>
        <v>0</v>
      </c>
      <c r="K14" s="42">
        <f>I14*'Conversion Factors'!$C$11</f>
        <v>0</v>
      </c>
    </row>
    <row r="15" spans="1:13" x14ac:dyDescent="0.2">
      <c r="A15" s="31" t="s">
        <v>49</v>
      </c>
      <c r="B15" s="31"/>
      <c r="C15" s="41">
        <f>B15*$C$2/$B$2</f>
        <v>0</v>
      </c>
      <c r="D15" s="42">
        <f>C15*'Conversion Factors'!$B$7</f>
        <v>0</v>
      </c>
      <c r="E15" s="42">
        <f>C15*'Conversion Factors'!$C$7</f>
        <v>0</v>
      </c>
      <c r="F15" s="42">
        <f>C15*'Conversion Factors'!$B$16</f>
        <v>0</v>
      </c>
      <c r="G15" s="42">
        <f>F15*'Conversion Factors'!$B$8</f>
        <v>0</v>
      </c>
      <c r="H15" s="42">
        <f>F15*'Conversion Factors'!$C$8</f>
        <v>0</v>
      </c>
      <c r="I15" s="42">
        <f>C15*'Conversion Factors'!$E$16</f>
        <v>0</v>
      </c>
      <c r="J15" s="42">
        <f>I15*'Conversion Factors'!$B$11</f>
        <v>0</v>
      </c>
      <c r="K15" s="42">
        <f>I15*'Conversion Factors'!$C$11</f>
        <v>0</v>
      </c>
    </row>
    <row r="16" spans="1:13" ht="15" customHeight="1" x14ac:dyDescent="0.2">
      <c r="C16" s="41"/>
      <c r="D16" s="42"/>
      <c r="E16" s="42"/>
      <c r="F16" s="42"/>
      <c r="G16" s="42"/>
      <c r="H16" s="42"/>
      <c r="I16" s="42"/>
      <c r="J16" s="42"/>
      <c r="K16" s="42"/>
    </row>
    <row r="17" spans="1:11" ht="15" customHeight="1" x14ac:dyDescent="0.25">
      <c r="A17" s="30" t="s">
        <v>150</v>
      </c>
      <c r="B17" s="30"/>
      <c r="C17" s="41"/>
      <c r="D17" s="42"/>
      <c r="E17" s="42"/>
      <c r="F17" s="42"/>
      <c r="G17" s="42"/>
      <c r="H17" s="42"/>
      <c r="I17" s="42"/>
      <c r="J17" s="42"/>
      <c r="K17" s="42"/>
    </row>
    <row r="18" spans="1:11" ht="15" customHeight="1" x14ac:dyDescent="0.2">
      <c r="A18" s="31" t="s">
        <v>68</v>
      </c>
      <c r="B18" s="31"/>
      <c r="C18" s="41">
        <f t="shared" si="0"/>
        <v>0</v>
      </c>
      <c r="D18" s="42">
        <f>C18*'Conversion Factors'!$B$7</f>
        <v>0</v>
      </c>
      <c r="E18" s="42">
        <f>C18*'Conversion Factors'!$C$7</f>
        <v>0</v>
      </c>
      <c r="F18" s="42">
        <f>C18*'Conversion Factors'!$B$16</f>
        <v>0</v>
      </c>
      <c r="G18" s="42">
        <f>F18*'Conversion Factors'!$B$8</f>
        <v>0</v>
      </c>
      <c r="H18" s="42">
        <f>F18*'Conversion Factors'!$C$8</f>
        <v>0</v>
      </c>
      <c r="I18" s="42">
        <f>C18*'Conversion Factors'!$E$16</f>
        <v>0</v>
      </c>
      <c r="J18" s="42">
        <f>I18*'Conversion Factors'!$B$11</f>
        <v>0</v>
      </c>
      <c r="K18" s="42">
        <f>I18*'Conversion Factors'!$C$11</f>
        <v>0</v>
      </c>
    </row>
    <row r="19" spans="1:11" ht="15" customHeight="1" x14ac:dyDescent="0.2">
      <c r="A19" s="31" t="s">
        <v>35</v>
      </c>
      <c r="B19" s="31"/>
      <c r="C19" s="41">
        <f t="shared" si="0"/>
        <v>0</v>
      </c>
      <c r="D19" s="42">
        <f>C19*'Conversion Factors'!$B$7</f>
        <v>0</v>
      </c>
      <c r="E19" s="42">
        <f>C19*'Conversion Factors'!$C$7</f>
        <v>0</v>
      </c>
      <c r="F19" s="42">
        <f>C19*'Conversion Factors'!$B$16</f>
        <v>0</v>
      </c>
      <c r="G19" s="42">
        <f>F19*'Conversion Factors'!$B$8</f>
        <v>0</v>
      </c>
      <c r="H19" s="42">
        <f>F19*'Conversion Factors'!$C$8</f>
        <v>0</v>
      </c>
      <c r="I19" s="42">
        <f>C19*'Conversion Factors'!$E$16</f>
        <v>0</v>
      </c>
      <c r="J19" s="42">
        <f>I19*'Conversion Factors'!$B$11</f>
        <v>0</v>
      </c>
      <c r="K19" s="42">
        <f>I19*'Conversion Factors'!$C$11</f>
        <v>0</v>
      </c>
    </row>
    <row r="20" spans="1:11" ht="15" customHeight="1" x14ac:dyDescent="0.2">
      <c r="A20" s="31" t="s">
        <v>69</v>
      </c>
      <c r="B20" s="31"/>
      <c r="C20" s="41">
        <f t="shared" si="0"/>
        <v>0</v>
      </c>
      <c r="D20" s="42">
        <f>C20*'Conversion Factors'!$B$7</f>
        <v>0</v>
      </c>
      <c r="E20" s="42">
        <f>C20*'Conversion Factors'!$C$7</f>
        <v>0</v>
      </c>
      <c r="F20" s="42">
        <f>C20*'Conversion Factors'!$B$16</f>
        <v>0</v>
      </c>
      <c r="G20" s="42">
        <f>F20*'Conversion Factors'!$B$8</f>
        <v>0</v>
      </c>
      <c r="H20" s="42">
        <f>F20*'Conversion Factors'!$C$8</f>
        <v>0</v>
      </c>
      <c r="I20" s="42">
        <f>C20*'Conversion Factors'!$E$16</f>
        <v>0</v>
      </c>
      <c r="J20" s="42">
        <f>I20*'Conversion Factors'!$B$11</f>
        <v>0</v>
      </c>
      <c r="K20" s="42">
        <f>I20*'Conversion Factors'!$C$11</f>
        <v>0</v>
      </c>
    </row>
    <row r="21" spans="1:11" ht="15" customHeight="1" x14ac:dyDescent="0.2">
      <c r="A21" s="31" t="s">
        <v>41</v>
      </c>
      <c r="B21" s="31"/>
      <c r="C21" s="41">
        <f t="shared" si="0"/>
        <v>0</v>
      </c>
      <c r="D21" s="42">
        <f>C21*'Conversion Factors'!$B$7</f>
        <v>0</v>
      </c>
      <c r="E21" s="42">
        <f>C21*'Conversion Factors'!$C$7</f>
        <v>0</v>
      </c>
      <c r="F21" s="42">
        <f>C21*'Conversion Factors'!$B$16</f>
        <v>0</v>
      </c>
      <c r="G21" s="42">
        <f>F21*'Conversion Factors'!$B$8</f>
        <v>0</v>
      </c>
      <c r="H21" s="42">
        <f>F21*'Conversion Factors'!$C$8</f>
        <v>0</v>
      </c>
      <c r="I21" s="42">
        <f>C21*'Conversion Factors'!$E$16</f>
        <v>0</v>
      </c>
      <c r="J21" s="42">
        <f>I21*'Conversion Factors'!$B$11</f>
        <v>0</v>
      </c>
      <c r="K21" s="42">
        <f>I21*'Conversion Factors'!$C$11</f>
        <v>0</v>
      </c>
    </row>
    <row r="22" spans="1:11" ht="15" customHeight="1" x14ac:dyDescent="0.2">
      <c r="A22" s="31" t="s">
        <v>70</v>
      </c>
      <c r="B22" s="31"/>
      <c r="C22" s="41">
        <f t="shared" si="0"/>
        <v>0</v>
      </c>
      <c r="D22" s="42">
        <f>C22*'Conversion Factors'!$B$7</f>
        <v>0</v>
      </c>
      <c r="E22" s="42">
        <f>C22*'Conversion Factors'!$C$7</f>
        <v>0</v>
      </c>
      <c r="F22" s="42">
        <f>C22*'Conversion Factors'!$B$16</f>
        <v>0</v>
      </c>
      <c r="G22" s="42">
        <f>F22*'Conversion Factors'!$B$8</f>
        <v>0</v>
      </c>
      <c r="H22" s="42">
        <f>F22*'Conversion Factors'!$C$8</f>
        <v>0</v>
      </c>
      <c r="I22" s="42">
        <f>C22*'Conversion Factors'!$E$16</f>
        <v>0</v>
      </c>
      <c r="J22" s="42">
        <f>I22*'Conversion Factors'!$B$11</f>
        <v>0</v>
      </c>
      <c r="K22" s="42">
        <f>I22*'Conversion Factors'!$C$11</f>
        <v>0</v>
      </c>
    </row>
    <row r="23" spans="1:11" ht="15" customHeight="1" x14ac:dyDescent="0.2">
      <c r="A23" s="31" t="s">
        <v>71</v>
      </c>
      <c r="B23" s="31"/>
      <c r="C23" s="41">
        <f t="shared" si="0"/>
        <v>0</v>
      </c>
      <c r="D23" s="42">
        <f>C23*'Conversion Factors'!$B$7</f>
        <v>0</v>
      </c>
      <c r="E23" s="42">
        <f>C23*'Conversion Factors'!$C$7</f>
        <v>0</v>
      </c>
      <c r="F23" s="42">
        <f>C23*'Conversion Factors'!$B$16</f>
        <v>0</v>
      </c>
      <c r="G23" s="42">
        <f>F23*'Conversion Factors'!$B$8</f>
        <v>0</v>
      </c>
      <c r="H23" s="42">
        <f>F23*'Conversion Factors'!$C$8</f>
        <v>0</v>
      </c>
      <c r="I23" s="42">
        <f>C23*'Conversion Factors'!$E$16</f>
        <v>0</v>
      </c>
      <c r="J23" s="42">
        <f>I23*'Conversion Factors'!$B$11</f>
        <v>0</v>
      </c>
      <c r="K23" s="42">
        <f>I23*'Conversion Factors'!$C$11</f>
        <v>0</v>
      </c>
    </row>
    <row r="24" spans="1:11" ht="15" customHeight="1" x14ac:dyDescent="0.2">
      <c r="A24" s="31" t="s">
        <v>72</v>
      </c>
      <c r="B24" s="31"/>
      <c r="C24" s="41">
        <f t="shared" si="0"/>
        <v>0</v>
      </c>
      <c r="D24" s="42">
        <f>C24*'Conversion Factors'!$B$7</f>
        <v>0</v>
      </c>
      <c r="E24" s="42">
        <f>C24*'Conversion Factors'!$C$7</f>
        <v>0</v>
      </c>
      <c r="F24" s="42">
        <f>C24*'Conversion Factors'!$B$16</f>
        <v>0</v>
      </c>
      <c r="G24" s="42">
        <f>F24*'Conversion Factors'!$B$8</f>
        <v>0</v>
      </c>
      <c r="H24" s="42">
        <f>F24*'Conversion Factors'!$C$8</f>
        <v>0</v>
      </c>
      <c r="I24" s="42">
        <f>C24*'Conversion Factors'!$E$16</f>
        <v>0</v>
      </c>
      <c r="J24" s="42">
        <f>I24*'Conversion Factors'!$B$11</f>
        <v>0</v>
      </c>
      <c r="K24" s="42">
        <f>I24*'Conversion Factors'!$C$11</f>
        <v>0</v>
      </c>
    </row>
    <row r="25" spans="1:11" ht="15.75" customHeight="1" x14ac:dyDescent="0.2">
      <c r="A25" s="32" t="s">
        <v>73</v>
      </c>
      <c r="B25" s="32"/>
      <c r="C25" s="41">
        <f t="shared" si="0"/>
        <v>0</v>
      </c>
      <c r="D25" s="42">
        <f>C25*'Conversion Factors'!$B$7</f>
        <v>0</v>
      </c>
      <c r="E25" s="42">
        <f>C25*'Conversion Factors'!$C$7</f>
        <v>0</v>
      </c>
      <c r="F25" s="42">
        <f>C25*'Conversion Factors'!$B$16</f>
        <v>0</v>
      </c>
      <c r="G25" s="42">
        <f>F25*'Conversion Factors'!$B$8</f>
        <v>0</v>
      </c>
      <c r="H25" s="42">
        <f>F25*'Conversion Factors'!$C$8</f>
        <v>0</v>
      </c>
      <c r="I25" s="42">
        <f>C25*'Conversion Factors'!$E$16</f>
        <v>0</v>
      </c>
      <c r="J25" s="42">
        <f>I25*'Conversion Factors'!$B$11</f>
        <v>0</v>
      </c>
      <c r="K25" s="42">
        <f>I25*'Conversion Factors'!$C$11</f>
        <v>0</v>
      </c>
    </row>
    <row r="26" spans="1:11" ht="15.75" customHeight="1" x14ac:dyDescent="0.2">
      <c r="A26" s="31" t="s">
        <v>48</v>
      </c>
      <c r="B26" s="31"/>
      <c r="C26" s="41">
        <f t="shared" si="0"/>
        <v>0</v>
      </c>
      <c r="D26" s="42">
        <f>C26*'Conversion Factors'!$B$7</f>
        <v>0</v>
      </c>
      <c r="E26" s="42">
        <f>C26*'Conversion Factors'!$C$7</f>
        <v>0</v>
      </c>
      <c r="F26" s="42">
        <f>C26*'Conversion Factors'!$B$16</f>
        <v>0</v>
      </c>
      <c r="G26" s="42">
        <f>F26*'Conversion Factors'!$B$8</f>
        <v>0</v>
      </c>
      <c r="H26" s="42">
        <f>F26*'Conversion Factors'!$C$8</f>
        <v>0</v>
      </c>
      <c r="I26" s="42">
        <f>C26*'Conversion Factors'!$E$16</f>
        <v>0</v>
      </c>
      <c r="J26" s="42">
        <f>I26*'Conversion Factors'!$B$11</f>
        <v>0</v>
      </c>
      <c r="K26" s="42">
        <f>I26*'Conversion Factors'!$C$11</f>
        <v>0</v>
      </c>
    </row>
    <row r="27" spans="1:11" ht="15.75" customHeight="1" x14ac:dyDescent="0.2">
      <c r="A27" s="31" t="s">
        <v>49</v>
      </c>
      <c r="B27" s="31"/>
      <c r="C27" s="41">
        <f t="shared" si="0"/>
        <v>0</v>
      </c>
      <c r="D27" s="42">
        <f>C27*'Conversion Factors'!$B$7</f>
        <v>0</v>
      </c>
      <c r="E27" s="42">
        <f>C27*'Conversion Factors'!$C$7</f>
        <v>0</v>
      </c>
      <c r="F27" s="42">
        <f>C27*'Conversion Factors'!$B$16</f>
        <v>0</v>
      </c>
      <c r="G27" s="42">
        <f>F27*'Conversion Factors'!$B$8</f>
        <v>0</v>
      </c>
      <c r="H27" s="42">
        <f>F27*'Conversion Factors'!$C$8</f>
        <v>0</v>
      </c>
      <c r="I27" s="42">
        <f>C27*'Conversion Factors'!$E$16</f>
        <v>0</v>
      </c>
      <c r="J27" s="42">
        <f>I27*'Conversion Factors'!$B$11</f>
        <v>0</v>
      </c>
      <c r="K27" s="42">
        <f>I27*'Conversion Factors'!$C$11</f>
        <v>0</v>
      </c>
    </row>
    <row r="28" spans="1:11" ht="15.75" customHeight="1" x14ac:dyDescent="0.2">
      <c r="B28" s="31"/>
      <c r="C28" s="41"/>
      <c r="D28" s="42"/>
      <c r="E28" s="42"/>
      <c r="F28" s="42"/>
      <c r="G28" s="42"/>
      <c r="H28" s="42"/>
      <c r="I28" s="42"/>
      <c r="J28" s="42"/>
      <c r="K28" s="42"/>
    </row>
    <row r="29" spans="1:11" ht="15.75" customHeight="1" x14ac:dyDescent="0.2">
      <c r="B29" s="31"/>
      <c r="C29" s="41"/>
      <c r="D29" s="42"/>
      <c r="E29" s="42"/>
      <c r="F29" s="42"/>
      <c r="G29" s="42"/>
      <c r="H29" s="42"/>
      <c r="I29" s="42"/>
      <c r="J29" s="42"/>
      <c r="K29" s="42"/>
    </row>
    <row r="30" spans="1:11" ht="15.75" customHeight="1" x14ac:dyDescent="0.2">
      <c r="B30" s="31"/>
      <c r="C30" s="41"/>
      <c r="D30" s="42"/>
      <c r="E30" s="42"/>
      <c r="F30" s="42"/>
      <c r="G30" s="42"/>
      <c r="H30" s="42"/>
      <c r="I30" s="42"/>
      <c r="J30" s="42"/>
      <c r="K30" s="42"/>
    </row>
    <row r="31" spans="1:11" ht="15.75" customHeight="1" x14ac:dyDescent="0.2">
      <c r="B31" s="31"/>
      <c r="C31" s="41"/>
      <c r="D31" s="42"/>
      <c r="E31" s="42"/>
      <c r="F31" s="42"/>
      <c r="G31" s="42"/>
      <c r="H31" s="42"/>
      <c r="I31" s="42"/>
      <c r="J31" s="42"/>
      <c r="K31" s="42"/>
    </row>
    <row r="32" spans="1:11" ht="15.75" customHeight="1" x14ac:dyDescent="0.2">
      <c r="B32" s="31"/>
      <c r="C32" s="41"/>
      <c r="D32" s="42"/>
      <c r="E32" s="42"/>
      <c r="F32" s="42"/>
      <c r="G32" s="42"/>
      <c r="H32" s="42"/>
      <c r="I32" s="42"/>
      <c r="J32" s="42"/>
      <c r="K32" s="42"/>
    </row>
    <row r="33" spans="2:11" ht="15.75" customHeight="1" x14ac:dyDescent="0.2">
      <c r="B33" s="31"/>
      <c r="C33" s="41"/>
      <c r="D33" s="42"/>
      <c r="E33" s="42"/>
      <c r="F33" s="42"/>
      <c r="G33" s="42"/>
      <c r="H33" s="42"/>
      <c r="I33" s="42"/>
      <c r="J33" s="42"/>
      <c r="K33" s="42"/>
    </row>
    <row r="34" spans="2:11" ht="15.75" customHeight="1" x14ac:dyDescent="0.2">
      <c r="C34" s="41"/>
      <c r="D34" s="42"/>
      <c r="E34" s="42"/>
      <c r="F34" s="42"/>
      <c r="G34" s="42"/>
      <c r="H34" s="42"/>
      <c r="I34" s="42"/>
      <c r="J34" s="42"/>
      <c r="K34" s="42"/>
    </row>
    <row r="35" spans="2:11" ht="15.75" customHeight="1" x14ac:dyDescent="0.2">
      <c r="C35" s="41"/>
      <c r="D35" s="42"/>
      <c r="E35" s="42"/>
      <c r="F35" s="42"/>
      <c r="G35" s="42"/>
      <c r="H35" s="42"/>
      <c r="I35" s="42"/>
      <c r="J35" s="42"/>
      <c r="K35" s="42"/>
    </row>
    <row r="36" spans="2:11" ht="15.75" customHeight="1" x14ac:dyDescent="0.2">
      <c r="C36" s="41"/>
      <c r="D36" s="42"/>
      <c r="E36" s="42"/>
      <c r="F36" s="42"/>
      <c r="G36" s="42"/>
      <c r="H36" s="42"/>
      <c r="I36" s="42"/>
      <c r="J36" s="42"/>
      <c r="K36" s="42"/>
    </row>
    <row r="37" spans="2:11" ht="15.75" customHeight="1" x14ac:dyDescent="0.2">
      <c r="C37" s="41"/>
      <c r="D37" s="42"/>
      <c r="E37" s="42"/>
      <c r="F37" s="42"/>
      <c r="G37" s="42"/>
      <c r="H37" s="42"/>
      <c r="I37" s="42"/>
      <c r="J37" s="42"/>
      <c r="K37" s="42"/>
    </row>
    <row r="38" spans="2:11" ht="15.75" customHeight="1" x14ac:dyDescent="0.2"/>
    <row r="39" spans="2:11" ht="15.75" customHeight="1" x14ac:dyDescent="0.2"/>
    <row r="40" spans="2:11" ht="15.75" customHeight="1" x14ac:dyDescent="0.2"/>
    <row r="41" spans="2:11" ht="15.75" customHeight="1" x14ac:dyDescent="0.2"/>
    <row r="42" spans="2:11" ht="15.75" customHeight="1" x14ac:dyDescent="0.2"/>
    <row r="43" spans="2:11" ht="15.75" customHeight="1" x14ac:dyDescent="0.2"/>
    <row r="44" spans="2:11" ht="15.75" customHeight="1" x14ac:dyDescent="0.2"/>
    <row r="45" spans="2:11" ht="15.75" customHeight="1" x14ac:dyDescent="0.2"/>
    <row r="46" spans="2:11" ht="15.75" customHeight="1" x14ac:dyDescent="0.2"/>
    <row r="47" spans="2:11" ht="15.75" customHeight="1" x14ac:dyDescent="0.2"/>
    <row r="48" spans="2:11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</sheetData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H10" sqref="H10"/>
    </sheetView>
  </sheetViews>
  <sheetFormatPr defaultColWidth="11" defaultRowHeight="14.25" x14ac:dyDescent="0.2"/>
  <sheetData>
    <row r="1" spans="1:5" ht="15.75" x14ac:dyDescent="0.25">
      <c r="A1" s="35"/>
      <c r="B1" s="34" t="s">
        <v>151</v>
      </c>
      <c r="C1" s="34"/>
      <c r="D1" s="34"/>
      <c r="E1" s="37"/>
    </row>
    <row r="2" spans="1:5" ht="15.75" x14ac:dyDescent="0.25">
      <c r="A2" s="37"/>
      <c r="B2" s="35" t="s">
        <v>149</v>
      </c>
      <c r="C2" s="37"/>
      <c r="D2" s="34" t="s">
        <v>152</v>
      </c>
      <c r="E2" s="34"/>
    </row>
    <row r="3" spans="1:5" ht="15.75" x14ac:dyDescent="0.25">
      <c r="A3" s="37"/>
      <c r="B3" s="35" t="s">
        <v>153</v>
      </c>
      <c r="C3" s="35" t="s">
        <v>154</v>
      </c>
      <c r="D3" s="35" t="s">
        <v>153</v>
      </c>
      <c r="E3" s="35" t="s">
        <v>154</v>
      </c>
    </row>
    <row r="4" spans="1:5" ht="15.75" x14ac:dyDescent="0.25">
      <c r="A4" s="35" t="s">
        <v>155</v>
      </c>
      <c r="B4" s="38">
        <v>0.315</v>
      </c>
      <c r="C4" s="38">
        <v>7.6999999999999999E-2</v>
      </c>
      <c r="D4" s="38">
        <v>0.312</v>
      </c>
      <c r="E4" s="38">
        <v>7.8E-2</v>
      </c>
    </row>
    <row r="5" spans="1:5" ht="15.75" x14ac:dyDescent="0.25">
      <c r="A5" s="35" t="s">
        <v>156</v>
      </c>
      <c r="B5" s="38">
        <v>0.308</v>
      </c>
      <c r="C5" s="38">
        <v>7.9000000000000001E-2</v>
      </c>
      <c r="D5" s="38">
        <v>0.312</v>
      </c>
      <c r="E5" s="38">
        <v>8.1000000000000003E-2</v>
      </c>
    </row>
    <row r="6" spans="1:5" ht="15.75" x14ac:dyDescent="0.25">
      <c r="A6" s="37"/>
      <c r="B6" s="38"/>
      <c r="C6" s="38"/>
      <c r="D6" s="38"/>
      <c r="E6" s="38"/>
    </row>
    <row r="7" spans="1:5" ht="15.75" x14ac:dyDescent="0.25">
      <c r="A7" s="35" t="s">
        <v>155</v>
      </c>
      <c r="B7" s="38">
        <v>0.29499999999999998</v>
      </c>
      <c r="C7" s="38">
        <v>7.0000000000000007E-2</v>
      </c>
      <c r="D7" s="38"/>
      <c r="E7" s="38"/>
    </row>
    <row r="8" spans="1:5" ht="15.75" x14ac:dyDescent="0.25">
      <c r="A8" s="35" t="s">
        <v>156</v>
      </c>
      <c r="B8" s="38">
        <v>0.32400000000000001</v>
      </c>
      <c r="C8" s="38">
        <v>7.9000000000000001E-2</v>
      </c>
      <c r="D8" s="39"/>
      <c r="E8" s="38"/>
    </row>
    <row r="9" spans="1:5" ht="15.75" x14ac:dyDescent="0.25">
      <c r="A9" s="35" t="s">
        <v>157</v>
      </c>
      <c r="B9" s="38">
        <v>0.48199999999999998</v>
      </c>
      <c r="C9" s="38">
        <v>0.154</v>
      </c>
      <c r="D9" s="38"/>
      <c r="E9" s="38"/>
    </row>
    <row r="10" spans="1:5" ht="15.75" x14ac:dyDescent="0.25">
      <c r="A10" s="35" t="s">
        <v>158</v>
      </c>
      <c r="B10" s="38">
        <v>0.78100000000000003</v>
      </c>
      <c r="C10" s="38">
        <v>0.31900000000000001</v>
      </c>
      <c r="D10" s="38"/>
      <c r="E10" s="38"/>
    </row>
    <row r="11" spans="1:5" ht="15.75" x14ac:dyDescent="0.25">
      <c r="A11" s="35" t="s">
        <v>159</v>
      </c>
      <c r="B11" s="38">
        <v>0.82199999999999995</v>
      </c>
      <c r="C11" s="38">
        <v>0.36899999999999999</v>
      </c>
      <c r="D11" s="38"/>
      <c r="E11" s="38"/>
    </row>
    <row r="12" spans="1:5" ht="15.75" x14ac:dyDescent="0.25">
      <c r="A12" s="37"/>
      <c r="B12" s="37"/>
      <c r="C12" s="37"/>
      <c r="D12" s="37"/>
      <c r="E12" s="37"/>
    </row>
    <row r="13" spans="1:5" ht="15.75" x14ac:dyDescent="0.25">
      <c r="A13" s="37"/>
      <c r="B13" s="34" t="s">
        <v>160</v>
      </c>
      <c r="C13" s="34"/>
      <c r="D13" s="34"/>
      <c r="E13" s="37"/>
    </row>
    <row r="14" spans="1:5" ht="15.75" x14ac:dyDescent="0.25">
      <c r="A14" s="37"/>
      <c r="B14" s="35" t="s">
        <v>149</v>
      </c>
      <c r="C14" s="37"/>
      <c r="D14" s="37"/>
      <c r="E14" s="37"/>
    </row>
    <row r="15" spans="1:5" ht="15.75" x14ac:dyDescent="0.25">
      <c r="A15" s="37"/>
      <c r="B15" s="35" t="s">
        <v>161</v>
      </c>
      <c r="C15" s="35" t="s">
        <v>162</v>
      </c>
      <c r="D15" s="35" t="s">
        <v>163</v>
      </c>
      <c r="E15" s="35" t="s">
        <v>164</v>
      </c>
    </row>
    <row r="16" spans="1:5" ht="15.75" x14ac:dyDescent="0.25">
      <c r="A16" s="35" t="s">
        <v>165</v>
      </c>
      <c r="B16" s="38">
        <v>0.435</v>
      </c>
      <c r="C16" s="38">
        <v>2.9000000000000001E-2</v>
      </c>
      <c r="D16" s="38">
        <v>8.5999999999999993E-2</v>
      </c>
      <c r="E16" s="38">
        <v>4.3999999999999997E-2</v>
      </c>
    </row>
    <row r="17" spans="1:5" ht="15.75" x14ac:dyDescent="0.25">
      <c r="A17" s="35" t="s">
        <v>166</v>
      </c>
      <c r="B17" s="38">
        <v>0.47699999999999998</v>
      </c>
      <c r="C17" s="38">
        <v>4.9000000000000002E-2</v>
      </c>
      <c r="D17" s="38">
        <v>0.22</v>
      </c>
      <c r="E17" s="38">
        <v>0.12</v>
      </c>
    </row>
    <row r="18" spans="1:5" ht="15.75" x14ac:dyDescent="0.25">
      <c r="A18" s="35" t="s">
        <v>167</v>
      </c>
      <c r="B18" s="38">
        <v>0.48899999999999999</v>
      </c>
      <c r="C18" s="38">
        <v>5.3999999999999999E-2</v>
      </c>
      <c r="D18" s="38">
        <v>0.36899999999999999</v>
      </c>
      <c r="E18" s="38">
        <v>0.224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topLeftCell="A11" workbookViewId="0">
      <selection activeCell="J59" sqref="J59"/>
    </sheetView>
  </sheetViews>
  <sheetFormatPr defaultColWidth="12.625" defaultRowHeight="15" customHeight="1" x14ac:dyDescent="0.2"/>
  <cols>
    <col min="1" max="1" width="25" bestFit="1" customWidth="1"/>
    <col min="2" max="2" width="15.5" bestFit="1" customWidth="1"/>
    <col min="3" max="3" width="18.125" bestFit="1" customWidth="1"/>
    <col min="4" max="4" width="17.5" bestFit="1" customWidth="1"/>
    <col min="5" max="5" width="19.875" bestFit="1" customWidth="1"/>
    <col min="6" max="6" width="18.5" bestFit="1" customWidth="1"/>
    <col min="7" max="7" width="17.125" bestFit="1" customWidth="1"/>
    <col min="8" max="8" width="20.375" bestFit="1" customWidth="1"/>
    <col min="9" max="9" width="19.875" bestFit="1" customWidth="1"/>
    <col min="10" max="10" width="21" bestFit="1" customWidth="1"/>
    <col min="11" max="11" width="21.5" bestFit="1" customWidth="1"/>
    <col min="12" max="12" width="19.125" bestFit="1" customWidth="1"/>
    <col min="13" max="13" width="16.5" bestFit="1" customWidth="1"/>
    <col min="14" max="14" width="16" bestFit="1" customWidth="1"/>
    <col min="15" max="15" width="15.125" bestFit="1" customWidth="1"/>
    <col min="16" max="16" width="19.125" bestFit="1" customWidth="1"/>
    <col min="17" max="17" width="13.875" bestFit="1" customWidth="1"/>
    <col min="18" max="18" width="12.125" bestFit="1" customWidth="1"/>
    <col min="19" max="19" width="13.5" bestFit="1" customWidth="1"/>
    <col min="20" max="20" width="14.125" bestFit="1" customWidth="1"/>
    <col min="21" max="21" width="13.375" bestFit="1" customWidth="1"/>
    <col min="22" max="22" width="13.875" bestFit="1" customWidth="1"/>
    <col min="23" max="23" width="12.375" bestFit="1" customWidth="1"/>
    <col min="24" max="24" width="12" bestFit="1" customWidth="1"/>
    <col min="25" max="25" width="13.375" bestFit="1" customWidth="1"/>
    <col min="26" max="26" width="14.875" bestFit="1" customWidth="1"/>
    <col min="27" max="27" width="12.125" bestFit="1" customWidth="1"/>
    <col min="28" max="28" width="13.625" bestFit="1" customWidth="1"/>
    <col min="29" max="29" width="14" bestFit="1" customWidth="1"/>
  </cols>
  <sheetData>
    <row r="1" spans="1:29" ht="14.25" x14ac:dyDescent="0.2">
      <c r="A1" s="8" t="s">
        <v>57</v>
      </c>
      <c r="B1" s="8" t="s">
        <v>30</v>
      </c>
      <c r="C1" s="8" t="s">
        <v>74</v>
      </c>
      <c r="D1" s="8" t="s">
        <v>75</v>
      </c>
      <c r="E1" s="8" t="s">
        <v>76</v>
      </c>
      <c r="F1" s="8" t="s">
        <v>77</v>
      </c>
      <c r="G1" s="8" t="s">
        <v>78</v>
      </c>
      <c r="H1" s="8" t="s">
        <v>118</v>
      </c>
      <c r="I1" s="8" t="s">
        <v>119</v>
      </c>
      <c r="J1" s="8" t="s">
        <v>120</v>
      </c>
      <c r="K1" s="8" t="s">
        <v>79</v>
      </c>
      <c r="L1" s="8" t="s">
        <v>80</v>
      </c>
      <c r="M1" s="8" t="s">
        <v>121</v>
      </c>
      <c r="N1" s="8" t="s">
        <v>122</v>
      </c>
      <c r="O1" s="8" t="s">
        <v>81</v>
      </c>
      <c r="P1" s="8" t="s">
        <v>123</v>
      </c>
      <c r="Q1" s="8" t="s">
        <v>124</v>
      </c>
      <c r="R1" s="8" t="s">
        <v>125</v>
      </c>
      <c r="S1" s="8" t="s">
        <v>82</v>
      </c>
      <c r="T1" s="8" t="s">
        <v>83</v>
      </c>
      <c r="U1" s="8" t="s">
        <v>84</v>
      </c>
      <c r="V1" s="8" t="s">
        <v>85</v>
      </c>
      <c r="W1" s="8" t="s">
        <v>86</v>
      </c>
      <c r="X1" s="8" t="s">
        <v>126</v>
      </c>
      <c r="Y1" s="8" t="s">
        <v>87</v>
      </c>
      <c r="Z1" s="8" t="s">
        <v>88</v>
      </c>
      <c r="AA1" s="8" t="s">
        <v>89</v>
      </c>
      <c r="AB1" s="8" t="s">
        <v>90</v>
      </c>
      <c r="AC1" s="8" t="s">
        <v>91</v>
      </c>
    </row>
    <row r="2" spans="1:29" ht="15.75" x14ac:dyDescent="0.25">
      <c r="A2" s="5" t="s">
        <v>92</v>
      </c>
      <c r="B2" s="5">
        <v>1459345.9895210001</v>
      </c>
      <c r="C2" s="6">
        <v>1515440.772991</v>
      </c>
      <c r="D2" s="5">
        <v>3634641.8583539999</v>
      </c>
      <c r="E2" s="5">
        <v>3195324.50067</v>
      </c>
      <c r="F2" s="5">
        <v>3212353.5750699998</v>
      </c>
      <c r="G2" s="5">
        <v>9164187.4041269999</v>
      </c>
      <c r="H2" s="8">
        <v>1458254.191512</v>
      </c>
      <c r="I2" s="8">
        <v>8190488.9678809997</v>
      </c>
      <c r="J2" s="8">
        <v>14320851.619450999</v>
      </c>
      <c r="K2" s="5">
        <v>3222560.8657359998</v>
      </c>
      <c r="L2" s="5">
        <v>3490145.9690009998</v>
      </c>
      <c r="M2" s="8">
        <v>4036255.5673580002</v>
      </c>
      <c r="N2" s="8">
        <v>4527555.6638590004</v>
      </c>
      <c r="O2" s="5">
        <v>6476269.7445560005</v>
      </c>
      <c r="P2" s="8">
        <v>13957648.778143</v>
      </c>
      <c r="Q2" s="8">
        <v>57416.018835000003</v>
      </c>
      <c r="R2" s="8">
        <v>6412269.6777950004</v>
      </c>
      <c r="S2" s="5">
        <v>5393364.5591869997</v>
      </c>
      <c r="T2" s="5">
        <v>2890657.2634700001</v>
      </c>
      <c r="U2" s="5">
        <v>3617823.900068</v>
      </c>
      <c r="V2" s="5">
        <v>12890131.065158</v>
      </c>
      <c r="W2" s="5">
        <v>4748806.7094240002</v>
      </c>
      <c r="X2" s="8">
        <v>6153254.5923119998</v>
      </c>
      <c r="Y2" s="5">
        <v>17349915.221758999</v>
      </c>
      <c r="Z2" s="5">
        <v>3257913.1755090002</v>
      </c>
      <c r="AA2" s="5">
        <v>2160683.827019</v>
      </c>
      <c r="AB2" s="5">
        <v>4502671.4402059997</v>
      </c>
      <c r="AC2" s="5">
        <v>2328035.7818160001</v>
      </c>
    </row>
    <row r="3" spans="1:29" ht="15.75" x14ac:dyDescent="0.25">
      <c r="A3" s="5" t="s">
        <v>58</v>
      </c>
      <c r="B3" s="5">
        <v>8.3079969280333205E-2</v>
      </c>
      <c r="C3" s="5">
        <v>3.49122186043612E-3</v>
      </c>
      <c r="D3" s="6">
        <v>2.4464587166340798E-5</v>
      </c>
      <c r="E3" s="5">
        <v>2.2351125538784302</v>
      </c>
      <c r="F3" s="5">
        <v>7.1710155678426202E-2</v>
      </c>
      <c r="G3" s="5">
        <v>0.324221703877829</v>
      </c>
      <c r="H3" s="8">
        <v>2.24499869384768</v>
      </c>
      <c r="I3" s="8">
        <v>8.0346203088226098E-2</v>
      </c>
      <c r="J3" s="8">
        <v>4.2468106730884803E-2</v>
      </c>
      <c r="K3" s="5">
        <v>0.77862510425133102</v>
      </c>
      <c r="L3" s="5">
        <v>0.28137926570155303</v>
      </c>
      <c r="M3" s="8">
        <v>2.1204184337037001E-4</v>
      </c>
      <c r="N3" s="8">
        <v>6.4825860090539505E-2</v>
      </c>
      <c r="O3" s="5">
        <v>1.6682103167215901E-2</v>
      </c>
      <c r="P3" s="8">
        <v>8.3376542735884003E-4</v>
      </c>
      <c r="Q3" s="8">
        <v>0</v>
      </c>
      <c r="R3" s="8">
        <v>9.4494327355837904E-2</v>
      </c>
      <c r="S3" s="5">
        <v>3.6929497343852402</v>
      </c>
      <c r="T3" s="6">
        <v>1.03434455372462E-3</v>
      </c>
      <c r="U3" s="5">
        <v>7.8997763000270699E-2</v>
      </c>
      <c r="V3" s="5">
        <v>0.51722423815367402</v>
      </c>
      <c r="W3" s="6">
        <v>2.3405881247048599E-6</v>
      </c>
      <c r="X3" s="8">
        <v>0.432641557405268</v>
      </c>
      <c r="Y3" s="5">
        <v>0.130532379039111</v>
      </c>
      <c r="Z3" s="5">
        <v>6.9595128329445297E-2</v>
      </c>
      <c r="AA3" s="5">
        <v>4.0279123289151198E-3</v>
      </c>
      <c r="AB3" s="6">
        <v>0.71038006046875002</v>
      </c>
      <c r="AC3" s="5">
        <v>0.50489875375774895</v>
      </c>
    </row>
    <row r="4" spans="1:29" ht="15.75" x14ac:dyDescent="0.25">
      <c r="A4" s="5" t="s">
        <v>59</v>
      </c>
      <c r="B4" s="5">
        <v>0</v>
      </c>
      <c r="C4" s="5">
        <v>0</v>
      </c>
      <c r="D4" s="5">
        <v>0</v>
      </c>
      <c r="E4" s="5">
        <v>3.2725915633075302E-2</v>
      </c>
      <c r="F4" s="5">
        <v>0</v>
      </c>
      <c r="G4" s="5">
        <v>0</v>
      </c>
      <c r="H4" s="8">
        <v>1.04651816520503E-2</v>
      </c>
      <c r="I4" s="8">
        <v>0</v>
      </c>
      <c r="J4" s="8">
        <v>0</v>
      </c>
      <c r="K4" s="5">
        <v>0</v>
      </c>
      <c r="L4" s="5">
        <v>0</v>
      </c>
      <c r="M4" s="9">
        <v>2.7537885621277902E-6</v>
      </c>
      <c r="N4" s="8">
        <v>0</v>
      </c>
      <c r="O4" s="5">
        <v>0</v>
      </c>
      <c r="P4" s="8">
        <v>0</v>
      </c>
      <c r="Q4" s="8">
        <v>0</v>
      </c>
      <c r="R4" s="8">
        <v>0</v>
      </c>
      <c r="S4" s="5">
        <v>3.8020911230830901E-2</v>
      </c>
      <c r="T4" s="6">
        <v>4.2296606857264903E-5</v>
      </c>
      <c r="U4" s="5">
        <v>0</v>
      </c>
      <c r="V4" s="5">
        <v>0</v>
      </c>
      <c r="W4" s="6">
        <v>0</v>
      </c>
      <c r="X4" s="8">
        <v>0</v>
      </c>
      <c r="Y4" s="5">
        <v>0</v>
      </c>
      <c r="Z4" s="5">
        <v>2.40831418137188E-2</v>
      </c>
      <c r="AA4" s="5">
        <v>4.3725740193748201E-3</v>
      </c>
      <c r="AB4" s="5">
        <v>0</v>
      </c>
      <c r="AC4" s="5">
        <v>0</v>
      </c>
    </row>
    <row r="5" spans="1:29" ht="15.75" x14ac:dyDescent="0.25">
      <c r="A5" s="6" t="s">
        <v>93</v>
      </c>
      <c r="B5" s="5">
        <v>0</v>
      </c>
      <c r="C5" s="5">
        <v>0</v>
      </c>
      <c r="D5" s="6">
        <v>2.5382005246491E-4</v>
      </c>
      <c r="E5" s="6">
        <v>7.7385346120027201</v>
      </c>
      <c r="F5" s="5">
        <v>0</v>
      </c>
      <c r="G5" s="5">
        <v>0</v>
      </c>
      <c r="H5" s="8">
        <v>1.4822599740445099</v>
      </c>
      <c r="I5" s="8">
        <v>0</v>
      </c>
      <c r="J5" s="8">
        <v>0</v>
      </c>
      <c r="K5" s="5">
        <v>0</v>
      </c>
      <c r="L5" s="5">
        <v>0</v>
      </c>
      <c r="M5" s="8">
        <v>4.3785260003245999E-4</v>
      </c>
      <c r="N5" s="8">
        <v>0</v>
      </c>
      <c r="O5" s="5">
        <v>0</v>
      </c>
      <c r="P5" s="9">
        <v>5.5743620109055599E-6</v>
      </c>
      <c r="Q5" s="8">
        <v>0</v>
      </c>
      <c r="R5" s="8">
        <v>0</v>
      </c>
      <c r="S5" s="6">
        <v>5.3868494399602396</v>
      </c>
      <c r="T5" s="5">
        <v>5.3063019865815203E-4</v>
      </c>
      <c r="U5" s="6">
        <v>0</v>
      </c>
      <c r="V5" s="5">
        <v>0</v>
      </c>
      <c r="W5" s="6">
        <v>2.80870561933041E-5</v>
      </c>
      <c r="X5" s="8">
        <v>0</v>
      </c>
      <c r="Y5" s="5">
        <v>0</v>
      </c>
      <c r="Z5" s="5">
        <v>4.9606018088934204E-3</v>
      </c>
      <c r="AA5" s="6">
        <v>4.1153631530363598E-5</v>
      </c>
      <c r="AB5" s="5">
        <v>0</v>
      </c>
      <c r="AC5" s="6">
        <v>0</v>
      </c>
    </row>
    <row r="6" spans="1:29" ht="15.75" x14ac:dyDescent="0.25">
      <c r="A6" s="5" t="s">
        <v>62</v>
      </c>
      <c r="B6" s="5">
        <v>0</v>
      </c>
      <c r="C6" s="5">
        <v>0</v>
      </c>
      <c r="D6" s="5">
        <v>0</v>
      </c>
      <c r="E6" s="5">
        <v>0</v>
      </c>
      <c r="F6" s="6">
        <v>1.7300397325925301E-5</v>
      </c>
      <c r="G6" s="5">
        <v>0</v>
      </c>
      <c r="H6" s="8">
        <v>0</v>
      </c>
      <c r="I6" s="8">
        <v>7.7081112481071899E-4</v>
      </c>
      <c r="J6" s="8">
        <v>1.6112687030125901E-3</v>
      </c>
      <c r="K6" s="5">
        <v>3.30770633599147E-3</v>
      </c>
      <c r="L6" s="6">
        <v>2.86621213919842E-5</v>
      </c>
      <c r="M6" s="8">
        <v>0</v>
      </c>
      <c r="N6" s="9">
        <v>1.2274833779227199E-5</v>
      </c>
      <c r="O6" s="5">
        <v>0</v>
      </c>
      <c r="P6" s="8">
        <v>0</v>
      </c>
      <c r="Q6" s="8">
        <v>0</v>
      </c>
      <c r="R6" s="8">
        <v>9.84568698965436E-4</v>
      </c>
      <c r="S6" s="6">
        <v>6.1825948001089603E-6</v>
      </c>
      <c r="T6" s="5">
        <v>0</v>
      </c>
      <c r="U6" s="6">
        <v>1.5361442329745E-5</v>
      </c>
      <c r="V6" s="5">
        <v>3.80182596495705E-3</v>
      </c>
      <c r="W6" s="5">
        <v>0</v>
      </c>
      <c r="X6" s="8">
        <v>0</v>
      </c>
      <c r="Y6" s="5">
        <v>2.2300578709242998E-3</v>
      </c>
      <c r="Z6" s="5">
        <v>0</v>
      </c>
      <c r="AA6" s="5">
        <v>0</v>
      </c>
      <c r="AB6" s="5">
        <v>2.4117582507774101E-3</v>
      </c>
      <c r="AC6" s="5">
        <v>2.3872055367753201E-4</v>
      </c>
    </row>
    <row r="7" spans="1:29" ht="15.75" x14ac:dyDescent="0.25">
      <c r="A7" s="5" t="s">
        <v>63</v>
      </c>
      <c r="B7" s="5">
        <v>2.6276667901850002E-3</v>
      </c>
      <c r="C7" s="6">
        <v>2.7137489728321199E-4</v>
      </c>
      <c r="D7" s="5">
        <v>2.9051692737365101E-4</v>
      </c>
      <c r="E7" s="5">
        <v>1.3075686895513801</v>
      </c>
      <c r="F7" s="5">
        <v>8.0024727667088999E-2</v>
      </c>
      <c r="G7" s="5">
        <v>3.7220661815049003E-2</v>
      </c>
      <c r="H7" s="8">
        <v>1.4028145346035901</v>
      </c>
      <c r="I7" s="8">
        <v>11.4610779530794</v>
      </c>
      <c r="J7" s="8">
        <v>2.30990192716482</v>
      </c>
      <c r="K7" s="5">
        <v>1.4811315732830099</v>
      </c>
      <c r="L7" s="5">
        <v>0.80868911787287001</v>
      </c>
      <c r="M7" s="8">
        <v>4.6263671284258803E-3</v>
      </c>
      <c r="N7" s="8">
        <v>6.0203157122675398E-2</v>
      </c>
      <c r="O7" s="5">
        <v>5.3736280911311001E-3</v>
      </c>
      <c r="P7" s="8">
        <v>2.8202294754648902E-2</v>
      </c>
      <c r="Q7" s="8">
        <v>0</v>
      </c>
      <c r="R7" s="8">
        <v>4.3617571975491396</v>
      </c>
      <c r="S7" s="5">
        <v>1.4394137054087299</v>
      </c>
      <c r="T7" s="5">
        <v>2.7338990010251699E-2</v>
      </c>
      <c r="U7" s="5">
        <v>6.9163366408259694E-2</v>
      </c>
      <c r="V7" s="5">
        <v>4.4426987956354598</v>
      </c>
      <c r="W7" s="6">
        <v>5.6174114286194597E-5</v>
      </c>
      <c r="X7" s="8">
        <v>3.7382643854221E-2</v>
      </c>
      <c r="Y7" s="5">
        <v>3.0106556428622802</v>
      </c>
      <c r="Z7" s="5">
        <v>0.20568756711658301</v>
      </c>
      <c r="AA7" s="5">
        <v>1.6430589968418601E-2</v>
      </c>
      <c r="AB7" s="5">
        <v>1.33317404671104</v>
      </c>
      <c r="AC7" s="5">
        <v>1.7400675653983</v>
      </c>
    </row>
    <row r="8" spans="1:29" ht="15.75" x14ac:dyDescent="0.25">
      <c r="A8" s="5" t="s">
        <v>65</v>
      </c>
      <c r="B8" s="5">
        <v>9.3476390097061907E-2</v>
      </c>
      <c r="C8" s="5">
        <v>2.9117948269870701E-3</v>
      </c>
      <c r="D8" s="5">
        <v>1.16206770191643E-4</v>
      </c>
      <c r="E8" s="5">
        <v>1.2034670232433899</v>
      </c>
      <c r="F8" s="5">
        <v>0.122472987705983</v>
      </c>
      <c r="G8" s="5">
        <v>0.44626103469712702</v>
      </c>
      <c r="H8" s="8">
        <v>0.66412362851918605</v>
      </c>
      <c r="I8" s="8">
        <v>2.8789021922122</v>
      </c>
      <c r="J8" s="8">
        <v>0.36782175424448499</v>
      </c>
      <c r="K8" s="5">
        <v>1.63564526311451</v>
      </c>
      <c r="L8" s="5">
        <v>1.05913876607118</v>
      </c>
      <c r="M8" s="8">
        <v>2.0590087417063901E-2</v>
      </c>
      <c r="N8" s="8">
        <v>0.11397675548298999</v>
      </c>
      <c r="O8" s="5">
        <v>4.6854055203351596E-3</v>
      </c>
      <c r="P8" s="8">
        <v>4.5741629577733802E-3</v>
      </c>
      <c r="Q8" s="8">
        <v>0</v>
      </c>
      <c r="R8" s="8">
        <v>0.65459777832147004</v>
      </c>
      <c r="S8" s="5">
        <v>1.87704471831596</v>
      </c>
      <c r="T8" s="5">
        <v>3.8851358096678397E-2</v>
      </c>
      <c r="U8" s="5">
        <v>0.121349264647863</v>
      </c>
      <c r="V8" s="5">
        <v>0.95203620256545396</v>
      </c>
      <c r="W8" s="6">
        <v>4.6811759199916204E-6</v>
      </c>
      <c r="X8" s="8">
        <v>0.56871835511647895</v>
      </c>
      <c r="Y8" s="5">
        <v>0.86220405222863605</v>
      </c>
      <c r="Z8" s="5">
        <v>0.84635236166806405</v>
      </c>
      <c r="AA8" s="5">
        <v>0.48129179611151501</v>
      </c>
      <c r="AB8" s="5">
        <v>1.4372622743925201</v>
      </c>
      <c r="AC8" s="5">
        <v>1.79963311893157</v>
      </c>
    </row>
    <row r="9" spans="1:29" ht="15.75" x14ac:dyDescent="0.25">
      <c r="A9" s="5" t="s">
        <v>64</v>
      </c>
      <c r="B9" s="5">
        <v>9.3994307040699998E-2</v>
      </c>
      <c r="C9" s="5">
        <v>1.09284046100632E-3</v>
      </c>
      <c r="D9" s="5">
        <v>1.28616126899129</v>
      </c>
      <c r="E9" s="5">
        <v>9.1670340472882703</v>
      </c>
      <c r="F9" s="5">
        <v>0.38471244246417302</v>
      </c>
      <c r="G9" s="5">
        <v>8.3288022873322792E-3</v>
      </c>
      <c r="H9" s="8">
        <v>6.8064230417871698</v>
      </c>
      <c r="I9" s="8">
        <v>0.205708861400244</v>
      </c>
      <c r="J9" s="8">
        <v>0.11799128221008701</v>
      </c>
      <c r="K9" s="5">
        <v>2.5590195976904599</v>
      </c>
      <c r="L9" s="5">
        <v>0.49832288977730699</v>
      </c>
      <c r="M9" s="8">
        <v>2.4628024697145401</v>
      </c>
      <c r="N9" s="8">
        <v>0.323554838128782</v>
      </c>
      <c r="O9" s="5">
        <v>5.2946798543940599E-3</v>
      </c>
      <c r="P9" s="8">
        <v>1.4031467855599999E-3</v>
      </c>
      <c r="Q9" s="8">
        <v>0</v>
      </c>
      <c r="R9" s="8">
        <v>0.26225061941842898</v>
      </c>
      <c r="S9" s="5">
        <v>11.0821919266452</v>
      </c>
      <c r="T9" s="5">
        <v>3.21010113929673</v>
      </c>
      <c r="U9" s="5">
        <v>0.39408248972584697</v>
      </c>
      <c r="V9" s="5">
        <v>1.4990266082011099</v>
      </c>
      <c r="W9" s="5">
        <v>3.5740779065099801E-3</v>
      </c>
      <c r="X9" s="8">
        <v>1.10838319793386E-2</v>
      </c>
      <c r="Y9" s="5">
        <v>0.22082377698957401</v>
      </c>
      <c r="Z9" s="5">
        <v>3.0837680099574398</v>
      </c>
      <c r="AA9" s="5">
        <v>0.63936291962889602</v>
      </c>
      <c r="AB9" s="5">
        <v>2.63945094103833</v>
      </c>
      <c r="AC9" s="5">
        <v>1.1044836295800999</v>
      </c>
    </row>
    <row r="10" spans="1:29" ht="15.75" x14ac:dyDescent="0.25">
      <c r="A10" s="5" t="s">
        <v>60</v>
      </c>
      <c r="B10" s="6">
        <v>1.6740903260831001E-2</v>
      </c>
      <c r="C10" s="6">
        <v>6.90909881303714E-3</v>
      </c>
      <c r="D10" s="5">
        <v>7.1314261595624403E-3</v>
      </c>
      <c r="E10" s="5">
        <v>0.89236907058050197</v>
      </c>
      <c r="F10" s="5">
        <v>1.9449109046279001E-2</v>
      </c>
      <c r="G10" s="5">
        <v>3.8875021230383999E-2</v>
      </c>
      <c r="H10" s="8">
        <v>2.0651774514449102</v>
      </c>
      <c r="I10" s="8">
        <v>1.06380755889338</v>
      </c>
      <c r="J10" s="8">
        <v>0.17079370626221901</v>
      </c>
      <c r="K10" s="5">
        <v>7.6729129516185393E-2</v>
      </c>
      <c r="L10" s="5">
        <v>7.9435487070323205E-2</v>
      </c>
      <c r="M10" s="8">
        <v>0.32404672432284598</v>
      </c>
      <c r="N10" s="8">
        <v>2.15693405720781E-2</v>
      </c>
      <c r="O10" s="5">
        <v>4.0383733283873603E-3</v>
      </c>
      <c r="P10" s="8">
        <v>1.92801287154112E-2</v>
      </c>
      <c r="Q10" s="8">
        <v>0</v>
      </c>
      <c r="R10" s="8">
        <v>0.217941561273503</v>
      </c>
      <c r="S10" s="5">
        <v>1.3586999004987499</v>
      </c>
      <c r="T10" s="5">
        <v>0.44857091886345302</v>
      </c>
      <c r="U10" s="5">
        <v>2.42987324728751E-2</v>
      </c>
      <c r="V10" s="5">
        <v>0.19796139714833499</v>
      </c>
      <c r="W10" s="5">
        <v>1.15156929384666E-3</v>
      </c>
      <c r="X10" s="8">
        <v>3.50759206749938E-2</v>
      </c>
      <c r="Y10" s="5">
        <v>0.35572466067020098</v>
      </c>
      <c r="Z10" s="5">
        <v>0.44463231889113403</v>
      </c>
      <c r="AA10" s="5">
        <v>7.4992216830867806E-2</v>
      </c>
      <c r="AB10" s="5">
        <v>8.28588305814697E-2</v>
      </c>
      <c r="AC10" s="5">
        <v>0.233993890572715</v>
      </c>
    </row>
    <row r="11" spans="1:29" ht="15.75" x14ac:dyDescent="0.25">
      <c r="A11" s="5" t="s">
        <v>67</v>
      </c>
      <c r="B11" s="6">
        <v>1.5232845909156399E-5</v>
      </c>
      <c r="C11" s="6">
        <v>2.2003499490354201E-5</v>
      </c>
      <c r="D11" s="6">
        <v>3.0580729572806E-6</v>
      </c>
      <c r="E11" s="5">
        <v>0.58373391015804199</v>
      </c>
      <c r="F11" s="5">
        <v>8.3041917262277197E-4</v>
      </c>
      <c r="G11" s="5">
        <v>5.5561747372668904E-3</v>
      </c>
      <c r="H11" s="8">
        <v>0.32095256285345503</v>
      </c>
      <c r="I11" s="8">
        <v>7.9795235544173604E-4</v>
      </c>
      <c r="J11" s="8">
        <v>2.3701793646611E-2</v>
      </c>
      <c r="K11" s="5">
        <v>5.3737293590734496E-3</v>
      </c>
      <c r="L11" s="5">
        <v>6.8152163869681703E-2</v>
      </c>
      <c r="M11" s="8">
        <v>1.8725771906657999E-4</v>
      </c>
      <c r="N11" s="8">
        <v>5.9901196292052401E-4</v>
      </c>
      <c r="O11" s="5">
        <v>8.51267816207987E-4</v>
      </c>
      <c r="P11" s="8">
        <v>0</v>
      </c>
      <c r="Q11" s="8">
        <v>0</v>
      </c>
      <c r="R11" s="8">
        <v>1.40405043842521E-4</v>
      </c>
      <c r="S11" s="5">
        <v>0.37641711916780002</v>
      </c>
      <c r="T11" s="5">
        <v>2.3839907608060401E-4</v>
      </c>
      <c r="U11" s="5">
        <v>6.6361438871884702E-4</v>
      </c>
      <c r="V11" s="5">
        <v>0.164536543443454</v>
      </c>
      <c r="W11" s="5">
        <v>0</v>
      </c>
      <c r="X11" s="8">
        <v>6.6528280940212799E-3</v>
      </c>
      <c r="Y11" s="5">
        <v>1.52920084334591E-2</v>
      </c>
      <c r="Z11" s="5">
        <v>1.3237369235184399E-3</v>
      </c>
      <c r="AA11" s="5">
        <v>0</v>
      </c>
      <c r="AB11" s="5">
        <v>7.1217221620793799E-3</v>
      </c>
      <c r="AC11" s="5">
        <v>0.12380525559123599</v>
      </c>
    </row>
    <row r="12" spans="1:29" ht="15.75" x14ac:dyDescent="0.25">
      <c r="A12" s="5" t="s">
        <v>66</v>
      </c>
      <c r="B12" s="5">
        <v>5.4251798829639999E-2</v>
      </c>
      <c r="C12" s="5">
        <v>1.7016006735740699E-3</v>
      </c>
      <c r="D12" s="5">
        <v>8.5931849104686601E-4</v>
      </c>
      <c r="E12" s="5">
        <v>7.4577241327324399</v>
      </c>
      <c r="F12" s="5">
        <v>0.16299744339048999</v>
      </c>
      <c r="G12" s="5">
        <v>7.1870031514995603E-2</v>
      </c>
      <c r="H12" s="8">
        <v>5.0861545007638602</v>
      </c>
      <c r="I12" s="8">
        <v>3.7194364383864</v>
      </c>
      <c r="J12" s="8">
        <v>1.2434950684666399</v>
      </c>
      <c r="K12" s="5">
        <v>1.1934163078022499</v>
      </c>
      <c r="L12" s="5">
        <v>5.5634299242265204</v>
      </c>
      <c r="M12" s="8">
        <v>5.0207098282827302E-2</v>
      </c>
      <c r="N12" s="8">
        <v>0.131434026260842</v>
      </c>
      <c r="O12" s="5">
        <v>2.8338980200203399E-2</v>
      </c>
      <c r="P12" s="8">
        <v>0.10020554444822399</v>
      </c>
      <c r="Q12" s="8">
        <v>0</v>
      </c>
      <c r="R12" s="8">
        <v>2.41886341329807</v>
      </c>
      <c r="S12" s="5">
        <v>5.8627589723688498</v>
      </c>
      <c r="T12" s="5">
        <v>0.106133727386716</v>
      </c>
      <c r="U12" s="5">
        <v>0.14358341902357899</v>
      </c>
      <c r="V12" s="5">
        <v>3.4207733219845502</v>
      </c>
      <c r="W12" s="5">
        <v>4.2598700632689703E-4</v>
      </c>
      <c r="X12" s="8">
        <v>8.1784807125100806E-2</v>
      </c>
      <c r="Y12" s="5">
        <v>1.0103404991062299</v>
      </c>
      <c r="Z12" s="5">
        <v>1.1787945636038899</v>
      </c>
      <c r="AA12" s="5">
        <v>8.33669820914332E-2</v>
      </c>
      <c r="AB12" s="5">
        <v>1.1022130174948701</v>
      </c>
      <c r="AC12" s="5">
        <v>9.8404958563716196</v>
      </c>
    </row>
    <row r="13" spans="1:29" ht="15.75" x14ac:dyDescent="0.25">
      <c r="A13" s="5" t="s">
        <v>61</v>
      </c>
      <c r="B13" s="5">
        <v>9.2972792045198407</v>
      </c>
      <c r="C13" s="5">
        <v>2.1759627191749802</v>
      </c>
      <c r="D13" s="5">
        <v>10.2020372144743</v>
      </c>
      <c r="E13" s="5">
        <v>31.116686206652101</v>
      </c>
      <c r="F13" s="5">
        <v>6.4977670646189196</v>
      </c>
      <c r="G13" s="5">
        <v>4.3505141550673798</v>
      </c>
      <c r="H13" s="8">
        <v>21.468439790798101</v>
      </c>
      <c r="I13" s="8">
        <v>22.111164896262501</v>
      </c>
      <c r="J13" s="8">
        <v>17.216430916953499</v>
      </c>
      <c r="K13" s="5">
        <v>9.4548250566078096</v>
      </c>
      <c r="L13" s="5">
        <v>12.7069582139479</v>
      </c>
      <c r="M13" s="8">
        <v>14.502895332826199</v>
      </c>
      <c r="N13" s="8">
        <v>6.3691174313582399</v>
      </c>
      <c r="O13" s="5">
        <v>8.7014450800431096</v>
      </c>
      <c r="P13" s="8">
        <v>6.5840042905027696</v>
      </c>
      <c r="Q13" s="8">
        <v>2.7137038265211899</v>
      </c>
      <c r="R13" s="8">
        <v>16.298342198623999</v>
      </c>
      <c r="S13" s="5">
        <v>29.212699094712601</v>
      </c>
      <c r="T13" s="5">
        <v>14.4736035203724</v>
      </c>
      <c r="U13" s="5">
        <v>6.4624090367417404</v>
      </c>
      <c r="V13" s="5">
        <v>6.4781484750988501</v>
      </c>
      <c r="W13" s="5">
        <v>8.1975490206951207</v>
      </c>
      <c r="X13" s="8">
        <v>5.6863453991843604</v>
      </c>
      <c r="Y13" s="5">
        <v>14.776889415731601</v>
      </c>
      <c r="Z13" s="5">
        <v>26.050552649464102</v>
      </c>
      <c r="AA13" s="5">
        <v>14.006707560458199</v>
      </c>
      <c r="AB13" s="5">
        <v>9.3231044975202604</v>
      </c>
      <c r="AC13" s="5">
        <v>18.548826048046301</v>
      </c>
    </row>
    <row r="14" spans="1:29" ht="15.75" x14ac:dyDescent="0.25">
      <c r="A14" s="5" t="s">
        <v>94</v>
      </c>
      <c r="B14" s="5">
        <v>12.097640831416999</v>
      </c>
      <c r="C14" s="5">
        <v>2.6560130636223498</v>
      </c>
      <c r="D14" s="5">
        <v>13.0012687665235</v>
      </c>
      <c r="E14" s="5">
        <v>36.727444954072503</v>
      </c>
      <c r="F14" s="5">
        <v>8.3201703813499694</v>
      </c>
      <c r="G14" s="5">
        <v>5.5076900728743299</v>
      </c>
      <c r="H14" s="8">
        <v>20.211840535568399</v>
      </c>
      <c r="I14" s="8">
        <v>36.0711622989514</v>
      </c>
      <c r="J14" s="8">
        <v>53.053244880490901</v>
      </c>
      <c r="K14" s="5">
        <v>22.442942713640999</v>
      </c>
      <c r="L14" s="5">
        <v>17.352241550005001</v>
      </c>
      <c r="M14" s="8">
        <v>14.541663187333</v>
      </c>
      <c r="N14" s="8">
        <v>8.7900095449412596</v>
      </c>
      <c r="O14" s="5">
        <v>11.2818008749427</v>
      </c>
      <c r="P14" s="8">
        <v>26.660540645366801</v>
      </c>
      <c r="Q14" s="8">
        <v>1.3632402872079099</v>
      </c>
      <c r="R14" s="8">
        <v>50.406471283919103</v>
      </c>
      <c r="S14" s="5">
        <v>32.801702885110998</v>
      </c>
      <c r="T14" s="5">
        <v>14.5417971891648</v>
      </c>
      <c r="U14" s="5">
        <v>8.1662113319776406</v>
      </c>
      <c r="V14" s="5">
        <v>31.022249724969502</v>
      </c>
      <c r="W14" s="5">
        <v>16.212316843507701</v>
      </c>
      <c r="X14" s="8">
        <v>7.2605457828457203</v>
      </c>
      <c r="Y14" s="5">
        <v>41.481490319968998</v>
      </c>
      <c r="Z14" s="5">
        <v>29.3114114145611</v>
      </c>
      <c r="AA14" s="5">
        <v>22.5669060364757</v>
      </c>
      <c r="AB14" s="5">
        <v>22.969195559463898</v>
      </c>
      <c r="AC14" s="5">
        <v>26.214907059027698</v>
      </c>
    </row>
    <row r="15" spans="1:29" ht="15.75" x14ac:dyDescent="0.25">
      <c r="A15" s="5" t="s">
        <v>95</v>
      </c>
      <c r="B15" s="5">
        <v>6.2441131819155702</v>
      </c>
      <c r="C15" s="5">
        <v>2.2457798225592902</v>
      </c>
      <c r="D15" s="5">
        <v>1.3207572484076999</v>
      </c>
      <c r="E15" s="5">
        <v>5.4950249112757303</v>
      </c>
      <c r="F15" s="5">
        <v>5.9591502684030102</v>
      </c>
      <c r="G15" s="5">
        <v>7.0294994266475097</v>
      </c>
      <c r="H15" s="8">
        <v>14.013221218911401</v>
      </c>
      <c r="I15" s="8">
        <v>0.47564745954122201</v>
      </c>
      <c r="J15" s="8">
        <v>0.25523241332906998</v>
      </c>
      <c r="K15" s="5">
        <v>3.3011323148180001</v>
      </c>
      <c r="L15" s="5">
        <v>4.9183314772562996</v>
      </c>
      <c r="M15" s="8">
        <v>4.5597088692607697</v>
      </c>
      <c r="N15" s="8">
        <v>5.8493763557387304</v>
      </c>
      <c r="O15" s="5">
        <v>0.93574241636475897</v>
      </c>
      <c r="P15" s="8">
        <v>0.68890206887841798</v>
      </c>
      <c r="Q15" s="8">
        <v>0.209461231279292</v>
      </c>
      <c r="R15" s="8">
        <v>0.32120513692017599</v>
      </c>
      <c r="S15" s="5">
        <v>6.3510893422714698</v>
      </c>
      <c r="T15" s="5">
        <v>10.174649239849501</v>
      </c>
      <c r="U15" s="5">
        <v>6.0694540767038996</v>
      </c>
      <c r="V15" s="5">
        <v>1.5869661454352799</v>
      </c>
      <c r="W15" s="5">
        <v>0.50551551514244397</v>
      </c>
      <c r="X15" s="8">
        <v>8.8822317885359396</v>
      </c>
      <c r="Y15" s="5">
        <v>0.489711995796418</v>
      </c>
      <c r="Z15" s="5">
        <v>3.3979713005897199</v>
      </c>
      <c r="AA15" s="5">
        <v>6.0066615381816897</v>
      </c>
      <c r="AB15" s="5">
        <v>2.7984146917395898</v>
      </c>
      <c r="AC15" s="5">
        <v>6.5464529492998196</v>
      </c>
    </row>
    <row r="16" spans="1:29" ht="15.75" x14ac:dyDescent="0.25">
      <c r="A16" s="5" t="s">
        <v>96</v>
      </c>
      <c r="B16" s="5">
        <v>30.352141074669401</v>
      </c>
      <c r="C16" s="5">
        <v>19.5969912580426</v>
      </c>
      <c r="D16" s="5">
        <v>6.2986700704498597</v>
      </c>
      <c r="E16" s="5">
        <v>3.9700765531189202</v>
      </c>
      <c r="F16" s="5">
        <v>36.401604383479302</v>
      </c>
      <c r="G16" s="5">
        <v>23.940912332002501</v>
      </c>
      <c r="H16" s="8">
        <v>1.4318014870154401</v>
      </c>
      <c r="I16" s="8">
        <v>21.181202988949501</v>
      </c>
      <c r="J16" s="8">
        <v>26.883184716743301</v>
      </c>
      <c r="K16" s="5">
        <v>19.516495231404999</v>
      </c>
      <c r="L16" s="5">
        <v>36.994555040134102</v>
      </c>
      <c r="M16" s="8">
        <v>3.67097273254815</v>
      </c>
      <c r="N16" s="8">
        <v>40.338521137711602</v>
      </c>
      <c r="O16" s="5">
        <v>48.826442712973503</v>
      </c>
      <c r="P16" s="8">
        <v>33.368615920218403</v>
      </c>
      <c r="Q16" s="8">
        <v>38.9988936091518</v>
      </c>
      <c r="R16" s="8">
        <v>29.226585484109101</v>
      </c>
      <c r="S16" s="5">
        <v>3.8220856396035598</v>
      </c>
      <c r="T16" s="5">
        <v>3.3695170586018302</v>
      </c>
      <c r="U16" s="5">
        <v>40.097584566197597</v>
      </c>
      <c r="V16" s="5">
        <v>21.040301705370801</v>
      </c>
      <c r="W16" s="5">
        <v>8.30798264386131</v>
      </c>
      <c r="X16" s="8">
        <v>33.532677713882499</v>
      </c>
      <c r="Y16" s="5">
        <v>29.200897959049499</v>
      </c>
      <c r="Z16" s="5">
        <v>2.16967989297205</v>
      </c>
      <c r="AA16" s="5">
        <v>5.3446641180151904</v>
      </c>
      <c r="AB16" s="5">
        <v>19.073132170670601</v>
      </c>
      <c r="AC16" s="5">
        <v>18.893653118944801</v>
      </c>
    </row>
    <row r="17" spans="1:29" ht="15.75" x14ac:dyDescent="0.25">
      <c r="A17" s="5" t="s">
        <v>97</v>
      </c>
      <c r="B17" s="5">
        <v>2.8668225548548299E-2</v>
      </c>
      <c r="C17" s="5">
        <v>4.7234178714810303E-3</v>
      </c>
      <c r="D17" s="5">
        <v>2.8623562696186099E-3</v>
      </c>
      <c r="E17" s="5">
        <v>3.4604316405428499E-2</v>
      </c>
      <c r="F17" s="5">
        <v>4.4731912798453399E-2</v>
      </c>
      <c r="G17" s="5">
        <v>3.3482585690516597E-2</v>
      </c>
      <c r="H17" s="8">
        <v>4.6418759077315998E-2</v>
      </c>
      <c r="I17" s="8">
        <v>1.4846256471415899E-3</v>
      </c>
      <c r="J17" s="8">
        <v>8.1339575880770099E-4</v>
      </c>
      <c r="K17" s="5">
        <v>1.4396628001409501E-2</v>
      </c>
      <c r="L17" s="5">
        <v>6.1674523624690801E-2</v>
      </c>
      <c r="M17" s="8">
        <v>1.2138706089900199E-2</v>
      </c>
      <c r="N17" s="8">
        <v>4.42041368125798E-2</v>
      </c>
      <c r="O17" s="5">
        <v>5.8353035716493199E-3</v>
      </c>
      <c r="P17" s="8">
        <v>2.2870814720582001E-3</v>
      </c>
      <c r="Q17" s="8">
        <v>0</v>
      </c>
      <c r="R17" s="8">
        <v>8.8403174878113504E-4</v>
      </c>
      <c r="S17" s="5">
        <v>6.4636991628089294E-2</v>
      </c>
      <c r="T17" s="5">
        <v>4.4672909457307002E-2</v>
      </c>
      <c r="U17" s="5">
        <v>5.1387103168727799E-2</v>
      </c>
      <c r="V17" s="5">
        <v>7.7812831812576E-3</v>
      </c>
      <c r="W17" s="5">
        <v>1.1141198834450001E-3</v>
      </c>
      <c r="X17" s="8">
        <v>4.2536192198316898E-2</v>
      </c>
      <c r="Y17" s="5">
        <v>1.8680978895348199E-3</v>
      </c>
      <c r="Z17" s="5">
        <v>3.5611252917571501E-2</v>
      </c>
      <c r="AA17" s="5">
        <v>3.84477862852559E-2</v>
      </c>
      <c r="AB17" s="5">
        <v>1.08220554488506E-2</v>
      </c>
      <c r="AC17" s="5">
        <v>9.3435226287506501E-2</v>
      </c>
    </row>
    <row r="18" spans="1:29" ht="15.75" x14ac:dyDescent="0.25">
      <c r="A18" s="5" t="s">
        <v>98</v>
      </c>
      <c r="B18" s="5">
        <v>5.4425910282276604</v>
      </c>
      <c r="C18" s="5">
        <v>2.2518967951313602</v>
      </c>
      <c r="D18" s="5">
        <v>3.8493799238367199</v>
      </c>
      <c r="E18" s="5">
        <v>4.1402527057623502</v>
      </c>
      <c r="F18" s="5">
        <v>4.3227885271741</v>
      </c>
      <c r="G18" s="5">
        <v>4.1026052384561602</v>
      </c>
      <c r="H18" s="8">
        <v>5.1755163286394197</v>
      </c>
      <c r="I18" s="8">
        <v>1.4661424668426399</v>
      </c>
      <c r="J18" s="8">
        <v>0.54685497328362898</v>
      </c>
      <c r="K18" s="5">
        <v>1.7467517743162899</v>
      </c>
      <c r="L18" s="5">
        <v>1.82893656506256</v>
      </c>
      <c r="M18" s="8">
        <v>4.6613402410190199</v>
      </c>
      <c r="N18" s="8">
        <v>4.2109657119665496</v>
      </c>
      <c r="O18" s="5">
        <v>4.0370929935179598</v>
      </c>
      <c r="P18" s="8">
        <v>2.62201787146609</v>
      </c>
      <c r="Q18" s="8">
        <v>0.24159668810639401</v>
      </c>
      <c r="R18" s="8">
        <v>0.74766205427408505</v>
      </c>
      <c r="S18" s="5">
        <v>4.4455923119458598</v>
      </c>
      <c r="T18" s="5">
        <v>5.8536045948837101</v>
      </c>
      <c r="U18" s="5">
        <v>3.6718091417952898</v>
      </c>
      <c r="V18" s="5">
        <v>1.88241863929465</v>
      </c>
      <c r="W18" s="5">
        <v>3.07632843234716</v>
      </c>
      <c r="X18" s="8">
        <v>5.35310066996961</v>
      </c>
      <c r="Y18" s="5">
        <v>0.77968870782286004</v>
      </c>
      <c r="Z18" s="5">
        <v>5.7044396182467096</v>
      </c>
      <c r="AA18" s="5">
        <v>5.0867028266018597</v>
      </c>
      <c r="AB18" s="5">
        <v>1.7560216718207</v>
      </c>
      <c r="AC18" s="5">
        <v>2.6755895586653802</v>
      </c>
    </row>
    <row r="19" spans="1:29" ht="15.75" x14ac:dyDescent="0.25">
      <c r="A19" s="5" t="s">
        <v>99</v>
      </c>
      <c r="B19" s="5">
        <v>11.1789171224644</v>
      </c>
      <c r="C19" s="5">
        <v>4.7202053403501303</v>
      </c>
      <c r="D19" s="5">
        <v>5.5891971428297502</v>
      </c>
      <c r="E19" s="5">
        <v>9.5730329808551602</v>
      </c>
      <c r="F19" s="5">
        <v>10.362060405565201</v>
      </c>
      <c r="G19" s="5">
        <v>9.7481068491741105</v>
      </c>
      <c r="H19" s="8">
        <v>16.8704978272281</v>
      </c>
      <c r="I19" s="8">
        <v>3.4877276291687598</v>
      </c>
      <c r="J19" s="8">
        <v>2.1054795839843501</v>
      </c>
      <c r="K19" s="5">
        <v>6.8487180693414498</v>
      </c>
      <c r="L19" s="5">
        <v>9.5319781966518509</v>
      </c>
      <c r="M19" s="8">
        <v>7.6806616284078499</v>
      </c>
      <c r="N19" s="8">
        <v>10.342678009104599</v>
      </c>
      <c r="O19" s="5">
        <v>5.7964473191876502</v>
      </c>
      <c r="P19" s="8">
        <v>5.3481202476309901</v>
      </c>
      <c r="Q19" s="8">
        <v>3.27317051652923</v>
      </c>
      <c r="R19" s="8">
        <v>2.02665145926896</v>
      </c>
      <c r="S19" s="5">
        <v>10.304398543845901</v>
      </c>
      <c r="T19" s="5">
        <v>13.2302485566659</v>
      </c>
      <c r="U19" s="5">
        <v>10.1545598027121</v>
      </c>
      <c r="V19" s="5">
        <v>5.5909295682959401</v>
      </c>
      <c r="W19" s="5">
        <v>4.4373148181620996</v>
      </c>
      <c r="X19" s="8">
        <v>12.3093287910096</v>
      </c>
      <c r="Y19" s="5">
        <v>2.5740300433518501</v>
      </c>
      <c r="Z19" s="5">
        <v>5.5502788524421396</v>
      </c>
      <c r="AA19" s="5">
        <v>8.4174004977499806</v>
      </c>
      <c r="AB19" s="5">
        <v>6.2270166306894899</v>
      </c>
      <c r="AC19" s="5">
        <v>11.105184852333799</v>
      </c>
    </row>
    <row r="20" spans="1:29" ht="15.75" x14ac:dyDescent="0.25">
      <c r="A20" s="5" t="s">
        <v>100</v>
      </c>
      <c r="B20" s="5">
        <v>0.30314896750325798</v>
      </c>
      <c r="C20" s="5">
        <v>1.4757013483035E-2</v>
      </c>
      <c r="D20" s="5">
        <v>1.7732052594763701</v>
      </c>
      <c r="E20" s="5">
        <v>13.879934619938</v>
      </c>
      <c r="F20" s="5">
        <v>0.69468715938844505</v>
      </c>
      <c r="G20" s="5">
        <v>6.3115510902397004E-2</v>
      </c>
      <c r="H20" s="8">
        <v>11.5784696504919</v>
      </c>
      <c r="I20" s="8">
        <v>0.29064736171634697</v>
      </c>
      <c r="J20" s="8">
        <v>0.168760992989644</v>
      </c>
      <c r="K20" s="5">
        <v>4.3950828921212803</v>
      </c>
      <c r="L20" s="5">
        <v>1.2123378241126599</v>
      </c>
      <c r="M20" s="8">
        <v>3.8022458991849399</v>
      </c>
      <c r="N20" s="8">
        <v>0.57986321869370205</v>
      </c>
      <c r="O20" s="5">
        <v>2.55963874983564E-2</v>
      </c>
      <c r="P20" s="8">
        <v>7.1527039769909801E-3</v>
      </c>
      <c r="Q20" s="8">
        <v>2.7102192256854099E-3</v>
      </c>
      <c r="R20" s="8">
        <v>0.367954816043708</v>
      </c>
      <c r="S20" s="5">
        <v>17.5094488037346</v>
      </c>
      <c r="T20" s="5">
        <v>4.9402285492312501</v>
      </c>
      <c r="U20" s="5">
        <v>0.67482824413779297</v>
      </c>
      <c r="V20" s="5">
        <v>3.0668689395934501</v>
      </c>
      <c r="W20" s="5">
        <v>2.98424970033178E-2</v>
      </c>
      <c r="X20" s="8">
        <v>8.2062986768779794E-2</v>
      </c>
      <c r="Y20" s="5">
        <v>0.37225630194627801</v>
      </c>
      <c r="Z20" s="5">
        <v>5.53457141692921</v>
      </c>
      <c r="AA20" s="5">
        <v>2.58917084497077</v>
      </c>
      <c r="AB20" s="5">
        <v>4.5904226601001099</v>
      </c>
      <c r="AC20" s="5">
        <v>2.5043982723440301</v>
      </c>
    </row>
    <row r="21" spans="1:29" ht="15.75" customHeight="1" x14ac:dyDescent="0.25">
      <c r="A21" s="5" t="s">
        <v>101</v>
      </c>
      <c r="B21" s="5">
        <v>1.36822990868084</v>
      </c>
      <c r="C21" s="5">
        <v>0.16793070058735801</v>
      </c>
      <c r="D21" s="5">
        <v>1.71139548879921</v>
      </c>
      <c r="E21" s="5">
        <v>34.817431396073999</v>
      </c>
      <c r="F21" s="5">
        <v>1.34246947585827</v>
      </c>
      <c r="G21" s="5">
        <v>1.3228277528386501</v>
      </c>
      <c r="H21" s="8">
        <v>26.401099878599901</v>
      </c>
      <c r="I21" s="8">
        <v>21.641662212871399</v>
      </c>
      <c r="J21" s="8">
        <v>5.7100987805876402</v>
      </c>
      <c r="K21" s="5">
        <v>10.032214687879801</v>
      </c>
      <c r="L21" s="5">
        <v>5.6811962267662004</v>
      </c>
      <c r="M21" s="8">
        <v>3.7484093057000898</v>
      </c>
      <c r="N21" s="8">
        <v>1.1901582090081999</v>
      </c>
      <c r="O21" s="5">
        <v>8.9616532778984598E-2</v>
      </c>
      <c r="P21" s="8">
        <v>0.73909841078983896</v>
      </c>
      <c r="Q21" s="8">
        <v>0</v>
      </c>
      <c r="R21" s="8">
        <v>9.4478345443886393</v>
      </c>
      <c r="S21" s="5">
        <v>37.3000121415729</v>
      </c>
      <c r="T21" s="5">
        <v>4.9614306857204502</v>
      </c>
      <c r="U21" s="5">
        <v>1.4093326267166699</v>
      </c>
      <c r="V21" s="5">
        <v>13.6661200191446</v>
      </c>
      <c r="W21" s="5">
        <v>3.4888804706742098E-2</v>
      </c>
      <c r="X21" s="8">
        <v>1.6594425659401799</v>
      </c>
      <c r="Y21" s="5">
        <v>6.9372366055563299</v>
      </c>
      <c r="Z21" s="5">
        <v>8.0909599027272296</v>
      </c>
      <c r="AA21" s="5">
        <v>1.8240938497307799</v>
      </c>
      <c r="AB21" s="5">
        <v>9.7237254374149291</v>
      </c>
      <c r="AC21" s="5">
        <v>11.5778706539962</v>
      </c>
    </row>
    <row r="22" spans="1:29" ht="15.75" customHeight="1" x14ac:dyDescent="0.25">
      <c r="A22" s="5" t="s">
        <v>102</v>
      </c>
      <c r="B22" s="5">
        <v>91.585353507689007</v>
      </c>
      <c r="C22" s="5">
        <v>42.957593059207802</v>
      </c>
      <c r="D22" s="5">
        <v>91.311765144591007</v>
      </c>
      <c r="E22" s="5">
        <v>65.139703653121401</v>
      </c>
      <c r="F22" s="5">
        <v>95.400609909424503</v>
      </c>
      <c r="G22" s="5">
        <v>70.292859606978297</v>
      </c>
      <c r="H22" s="8">
        <v>56.752382800535301</v>
      </c>
      <c r="I22" s="8">
        <v>78.315617891129307</v>
      </c>
      <c r="J22" s="8">
        <v>94.247480708907204</v>
      </c>
      <c r="K22" s="5">
        <v>86.761792578203995</v>
      </c>
      <c r="L22" s="5">
        <v>91.355166774521905</v>
      </c>
      <c r="M22" s="8">
        <v>75.337689652689505</v>
      </c>
      <c r="N22" s="8">
        <v>96.485282180577201</v>
      </c>
      <c r="O22" s="5">
        <v>96.759191520719796</v>
      </c>
      <c r="P22" s="8">
        <v>93.920434310466902</v>
      </c>
      <c r="Q22" s="8">
        <v>99.948627350607694</v>
      </c>
      <c r="R22" s="8">
        <v>90.509750100255403</v>
      </c>
      <c r="S22" s="5">
        <v>60.561089796025101</v>
      </c>
      <c r="T22" s="5">
        <v>71.904912029094405</v>
      </c>
      <c r="U22" s="5">
        <v>95.730633925918696</v>
      </c>
      <c r="V22" s="5">
        <v>85.500220446539203</v>
      </c>
      <c r="W22" s="5">
        <v>87.366880187364004</v>
      </c>
      <c r="X22" s="8">
        <v>93.9917333003214</v>
      </c>
      <c r="Y22" s="5">
        <v>92.432766034150802</v>
      </c>
      <c r="Z22" s="5">
        <v>74.821575928968201</v>
      </c>
      <c r="AA22" s="5">
        <v>79.299150787655407</v>
      </c>
      <c r="AB22" s="5">
        <v>87.969694374474997</v>
      </c>
      <c r="AC22" s="5">
        <v>83.999614785962095</v>
      </c>
    </row>
    <row r="23" spans="1:29" ht="15.75" customHeight="1" x14ac:dyDescent="0.25">
      <c r="A23" s="5" t="s">
        <v>103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8">
        <v>0</v>
      </c>
      <c r="I23" s="8">
        <v>0</v>
      </c>
      <c r="J23" s="8">
        <v>0</v>
      </c>
      <c r="K23" s="5">
        <v>0</v>
      </c>
      <c r="L23" s="5">
        <v>0</v>
      </c>
      <c r="M23" s="8">
        <v>0</v>
      </c>
      <c r="N23" s="8">
        <v>0</v>
      </c>
      <c r="O23" s="5">
        <v>0</v>
      </c>
      <c r="P23" s="8">
        <v>0</v>
      </c>
      <c r="Q23" s="8">
        <v>0</v>
      </c>
      <c r="R23" s="8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8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</row>
    <row r="24" spans="1:29" ht="15.75" customHeight="1" x14ac:dyDescent="0.25">
      <c r="A24" s="5" t="s">
        <v>104</v>
      </c>
      <c r="B24" s="5">
        <v>0.88065681425283304</v>
      </c>
      <c r="C24" s="5">
        <v>6.8636248865362307E-2</v>
      </c>
      <c r="D24" s="5">
        <v>0</v>
      </c>
      <c r="E24" s="5">
        <v>0</v>
      </c>
      <c r="F24" s="5">
        <v>0.41026859255626602</v>
      </c>
      <c r="G24" s="5">
        <v>0.14700026751293799</v>
      </c>
      <c r="H24" s="8">
        <v>0</v>
      </c>
      <c r="I24" s="8">
        <v>4.8419966212631203E-3</v>
      </c>
      <c r="J24" s="8">
        <v>2.7506436720814501E-3</v>
      </c>
      <c r="K24" s="5">
        <v>3.8492182262757301E-3</v>
      </c>
      <c r="L24" s="5">
        <v>0.75643169472221405</v>
      </c>
      <c r="M24" s="8">
        <v>0</v>
      </c>
      <c r="N24" s="8">
        <v>0.35256763881494602</v>
      </c>
      <c r="O24" s="5">
        <v>3.1115898185212501E-2</v>
      </c>
      <c r="P24" s="8">
        <v>5.7336304520921096E-4</v>
      </c>
      <c r="Q24" s="8">
        <v>0</v>
      </c>
      <c r="R24" s="8">
        <v>1.4213843848159201E-4</v>
      </c>
      <c r="S24" s="5">
        <v>0</v>
      </c>
      <c r="T24" s="5">
        <v>0</v>
      </c>
      <c r="U24" s="5">
        <v>0.40388309114401999</v>
      </c>
      <c r="V24" s="5">
        <v>1.1830585716589999E-3</v>
      </c>
      <c r="W24" s="5">
        <v>0</v>
      </c>
      <c r="X24" s="8">
        <v>0.21254006483843799</v>
      </c>
      <c r="Y24" s="5">
        <v>2.9366806264520102E-3</v>
      </c>
      <c r="Z24" s="5">
        <v>0</v>
      </c>
      <c r="AA24" s="5">
        <v>0</v>
      </c>
      <c r="AB24" s="5">
        <v>2.7696957646599399E-3</v>
      </c>
      <c r="AC24" s="5">
        <v>1.67854927779802</v>
      </c>
    </row>
    <row r="25" spans="1:29" ht="15.75" customHeight="1" x14ac:dyDescent="0.25">
      <c r="A25" s="5" t="s">
        <v>105</v>
      </c>
      <c r="B25" s="5">
        <v>9.3544937935360506E-2</v>
      </c>
      <c r="C25" s="5">
        <v>7.0924612775000798E-2</v>
      </c>
      <c r="D25" s="5">
        <v>3.7485858365819302E-2</v>
      </c>
      <c r="E25" s="5">
        <v>0.117601802247999</v>
      </c>
      <c r="F25" s="5">
        <v>0.161073638963182</v>
      </c>
      <c r="G25" s="5">
        <v>0.190406584143473</v>
      </c>
      <c r="H25" s="8">
        <v>0.29264397980127999</v>
      </c>
      <c r="I25" s="8">
        <v>1.4203009183176201E-2</v>
      </c>
      <c r="J25" s="8">
        <v>7.5502995834435304E-3</v>
      </c>
      <c r="K25" s="5">
        <v>5.9973303251670003E-2</v>
      </c>
      <c r="L25" s="5">
        <v>0.139215125755553</v>
      </c>
      <c r="M25" s="8">
        <v>0.18184376529685101</v>
      </c>
      <c r="N25" s="8">
        <v>0.12673030937799201</v>
      </c>
      <c r="O25" s="5">
        <v>4.64009610196017E-2</v>
      </c>
      <c r="P25" s="8">
        <v>2.3980909336939301E-2</v>
      </c>
      <c r="Q25" s="8">
        <v>0</v>
      </c>
      <c r="R25" s="8">
        <v>9.8352865945913592E-3</v>
      </c>
      <c r="S25" s="5">
        <v>0.175049932136222</v>
      </c>
      <c r="T25" s="5">
        <v>0.34773964832922899</v>
      </c>
      <c r="U25" s="5">
        <v>0.13930986524000999</v>
      </c>
      <c r="V25" s="5">
        <v>2.9166015316395899E-2</v>
      </c>
      <c r="W25" s="5">
        <v>1.43337609063431E-2</v>
      </c>
      <c r="X25" s="8">
        <v>0.23610223959947499</v>
      </c>
      <c r="Y25" s="5">
        <v>7.8478049217419101E-3</v>
      </c>
      <c r="Z25" s="5">
        <v>0.19357264487951001</v>
      </c>
      <c r="AA25" s="5">
        <v>0.28977305344117299</v>
      </c>
      <c r="AB25" s="5">
        <v>4.6052980508766599E-2</v>
      </c>
      <c r="AC25" s="5">
        <v>0.19457635209388599</v>
      </c>
    </row>
    <row r="26" spans="1:29" ht="15.75" customHeight="1" x14ac:dyDescent="0.25">
      <c r="A26" s="5" t="s">
        <v>106</v>
      </c>
      <c r="B26" s="5">
        <v>100</v>
      </c>
      <c r="C26" s="5">
        <v>100</v>
      </c>
      <c r="D26" s="5">
        <v>100</v>
      </c>
      <c r="E26" s="5">
        <v>100</v>
      </c>
      <c r="F26" s="5">
        <v>100</v>
      </c>
      <c r="G26" s="5">
        <v>99.999999999999901</v>
      </c>
      <c r="H26" s="8">
        <v>100</v>
      </c>
      <c r="I26" s="8">
        <v>100</v>
      </c>
      <c r="J26" s="8">
        <v>99.999999999999901</v>
      </c>
      <c r="K26" s="5">
        <v>100</v>
      </c>
      <c r="L26" s="5">
        <v>100</v>
      </c>
      <c r="M26" s="8">
        <v>100</v>
      </c>
      <c r="N26" s="8">
        <v>100</v>
      </c>
      <c r="O26" s="5">
        <v>100</v>
      </c>
      <c r="P26" s="8">
        <v>99.999999999999901</v>
      </c>
      <c r="Q26" s="8">
        <v>100</v>
      </c>
      <c r="R26" s="8">
        <v>100</v>
      </c>
      <c r="S26" s="5">
        <v>100</v>
      </c>
      <c r="T26" s="5">
        <v>100</v>
      </c>
      <c r="U26" s="5">
        <v>100</v>
      </c>
      <c r="V26" s="5">
        <v>100</v>
      </c>
      <c r="W26" s="5">
        <v>100</v>
      </c>
      <c r="X26" s="8">
        <v>99.999999999999901</v>
      </c>
      <c r="Y26" s="5">
        <v>100</v>
      </c>
      <c r="Z26" s="5">
        <v>100</v>
      </c>
      <c r="AA26" s="5">
        <v>100</v>
      </c>
      <c r="AB26" s="5">
        <v>100</v>
      </c>
      <c r="AC26" s="5">
        <v>100</v>
      </c>
    </row>
    <row r="27" spans="1:29" ht="15.75" customHeight="1" x14ac:dyDescent="0.25">
      <c r="A27" s="4" t="s">
        <v>107</v>
      </c>
      <c r="B27" s="4">
        <v>100</v>
      </c>
      <c r="C27" s="4">
        <v>100</v>
      </c>
      <c r="D27" s="4">
        <v>100</v>
      </c>
      <c r="E27" s="4">
        <v>100</v>
      </c>
      <c r="F27" s="4">
        <v>100</v>
      </c>
      <c r="G27" s="4">
        <v>99.999999999999901</v>
      </c>
      <c r="H27" s="8">
        <v>100</v>
      </c>
      <c r="I27" s="8">
        <v>100</v>
      </c>
      <c r="J27" s="8">
        <v>99.999999999999901</v>
      </c>
      <c r="K27" s="4">
        <v>100</v>
      </c>
      <c r="L27" s="4">
        <v>100</v>
      </c>
      <c r="M27" s="8">
        <v>100</v>
      </c>
      <c r="N27" s="8">
        <v>100</v>
      </c>
      <c r="O27" s="4">
        <v>100</v>
      </c>
      <c r="P27" s="8">
        <v>99.999999999999901</v>
      </c>
      <c r="Q27" s="8">
        <v>100</v>
      </c>
      <c r="R27" s="8">
        <v>100</v>
      </c>
      <c r="S27" s="4">
        <v>100</v>
      </c>
      <c r="T27" s="4">
        <v>100</v>
      </c>
      <c r="U27" s="4">
        <v>100</v>
      </c>
      <c r="V27" s="4">
        <v>100</v>
      </c>
      <c r="W27" s="4">
        <v>100</v>
      </c>
      <c r="X27" s="8">
        <v>99.999999999999901</v>
      </c>
      <c r="Y27" s="4">
        <v>100</v>
      </c>
      <c r="Z27" s="4">
        <v>100</v>
      </c>
      <c r="AA27" s="4">
        <v>100</v>
      </c>
      <c r="AB27" s="4">
        <v>100</v>
      </c>
      <c r="AC27" s="4">
        <v>100</v>
      </c>
    </row>
    <row r="28" spans="1:29" ht="15.75" customHeight="1" x14ac:dyDescent="0.2"/>
    <row r="29" spans="1:29" ht="15.75" customHeight="1" x14ac:dyDescent="0.2"/>
    <row r="30" spans="1:29" ht="15.75" customHeight="1" x14ac:dyDescent="0.2"/>
    <row r="31" spans="1:29" ht="15.75" customHeight="1" x14ac:dyDescent="0.2">
      <c r="A31" s="8"/>
    </row>
    <row r="32" spans="1:29" ht="15.75" customHeight="1" x14ac:dyDescent="0.25">
      <c r="A32" s="5" t="s">
        <v>136</v>
      </c>
    </row>
    <row r="33" spans="1:29" ht="15.75" customHeight="1" x14ac:dyDescent="0.25">
      <c r="A33" s="5" t="s">
        <v>58</v>
      </c>
      <c r="B33">
        <f>B$2*B3/100</f>
        <v>1212.4241997878214</v>
      </c>
      <c r="C33">
        <f t="shared" ref="C33:AC42" si="0">C$2*C3/100</f>
        <v>52.907399548623907</v>
      </c>
      <c r="D33">
        <f t="shared" si="0"/>
        <v>0.88920012562132345</v>
      </c>
      <c r="E33">
        <f t="shared" si="0"/>
        <v>71419.099051628436</v>
      </c>
      <c r="F33">
        <f t="shared" si="0"/>
        <v>2303.5837496241866</v>
      </c>
      <c r="G33">
        <f t="shared" si="0"/>
        <v>29712.284548217947</v>
      </c>
      <c r="H33">
        <f t="shared" si="0"/>
        <v>32737.787552423448</v>
      </c>
      <c r="I33">
        <f t="shared" si="0"/>
        <v>6580.7469000524216</v>
      </c>
      <c r="J33">
        <f t="shared" si="0"/>
        <v>6081.7945505200951</v>
      </c>
      <c r="K33">
        <f t="shared" si="0"/>
        <v>25091.667900399523</v>
      </c>
      <c r="L33">
        <f t="shared" si="0"/>
        <v>9820.5470994873667</v>
      </c>
      <c r="M33">
        <f t="shared" si="0"/>
        <v>8.5585507081650913</v>
      </c>
      <c r="N33">
        <f t="shared" si="0"/>
        <v>2935.0269001745328</v>
      </c>
      <c r="O33">
        <f t="shared" si="0"/>
        <v>1080.3780001740217</v>
      </c>
      <c r="P33">
        <f t="shared" si="0"/>
        <v>116.3740499843299</v>
      </c>
      <c r="Q33">
        <f t="shared" si="0"/>
        <v>0</v>
      </c>
      <c r="R33">
        <f t="shared" si="0"/>
        <v>6059.2311002747401</v>
      </c>
      <c r="S33">
        <f t="shared" si="0"/>
        <v>199174.242162924</v>
      </c>
      <c r="T33">
        <f t="shared" si="0"/>
        <v>29.899355971547084</v>
      </c>
      <c r="U33">
        <f t="shared" si="0"/>
        <v>2857.9999503428685</v>
      </c>
      <c r="V33">
        <f t="shared" si="0"/>
        <v>66670.882198773528</v>
      </c>
      <c r="W33">
        <f t="shared" si="0"/>
        <v>0.11115000590596578</v>
      </c>
      <c r="X33">
        <f t="shared" si="0"/>
        <v>26621.53649928981</v>
      </c>
      <c r="Y33">
        <f t="shared" si="0"/>
        <v>22647.257100230869</v>
      </c>
      <c r="Z33">
        <f t="shared" si="0"/>
        <v>2267.3488553573952</v>
      </c>
      <c r="AA33">
        <f t="shared" si="0"/>
        <v>87.030450257373346</v>
      </c>
      <c r="AB33">
        <f t="shared" si="0"/>
        <v>31986.080099644518</v>
      </c>
      <c r="AC33">
        <f t="shared" si="0"/>
        <v>11754.223649423453</v>
      </c>
    </row>
    <row r="34" spans="1:29" ht="15.75" customHeight="1" x14ac:dyDescent="0.25">
      <c r="A34" s="5" t="s">
        <v>59</v>
      </c>
      <c r="B34">
        <f t="shared" ref="B34:Q57" si="1">B$2*B4/100</f>
        <v>0</v>
      </c>
      <c r="C34">
        <f t="shared" si="1"/>
        <v>0</v>
      </c>
      <c r="D34">
        <f t="shared" si="1"/>
        <v>0</v>
      </c>
      <c r="E34">
        <f t="shared" si="1"/>
        <v>1045.6992002922489</v>
      </c>
      <c r="F34">
        <f t="shared" si="1"/>
        <v>0</v>
      </c>
      <c r="G34">
        <f t="shared" si="1"/>
        <v>0</v>
      </c>
      <c r="H34">
        <f t="shared" si="1"/>
        <v>152.60895009036827</v>
      </c>
      <c r="I34">
        <f t="shared" si="1"/>
        <v>0</v>
      </c>
      <c r="J34">
        <f t="shared" si="1"/>
        <v>0</v>
      </c>
      <c r="K34">
        <f t="shared" si="1"/>
        <v>0</v>
      </c>
      <c r="L34">
        <f t="shared" si="1"/>
        <v>0</v>
      </c>
      <c r="M34">
        <f t="shared" si="1"/>
        <v>0.11114994415215076</v>
      </c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0"/>
        <v>0</v>
      </c>
      <c r="S34">
        <f t="shared" si="0"/>
        <v>2050.6063514035836</v>
      </c>
      <c r="T34">
        <f t="shared" si="0"/>
        <v>1.2226499383208782</v>
      </c>
      <c r="U34">
        <f t="shared" si="0"/>
        <v>0</v>
      </c>
      <c r="V34">
        <f t="shared" si="0"/>
        <v>0</v>
      </c>
      <c r="W34">
        <f t="shared" si="0"/>
        <v>0</v>
      </c>
      <c r="X34">
        <f t="shared" si="0"/>
        <v>0</v>
      </c>
      <c r="Y34">
        <f t="shared" si="0"/>
        <v>0</v>
      </c>
      <c r="Z34">
        <f t="shared" si="0"/>
        <v>784.60785022566199</v>
      </c>
      <c r="AA34">
        <f t="shared" si="0"/>
        <v>94.477499661066375</v>
      </c>
      <c r="AB34">
        <f t="shared" si="0"/>
        <v>0</v>
      </c>
      <c r="AC34">
        <f t="shared" si="0"/>
        <v>0</v>
      </c>
    </row>
    <row r="35" spans="1:29" ht="15.75" customHeight="1" x14ac:dyDescent="0.25">
      <c r="A35" s="6" t="s">
        <v>93</v>
      </c>
      <c r="B35">
        <f t="shared" si="1"/>
        <v>0</v>
      </c>
      <c r="C35">
        <f t="shared" si="0"/>
        <v>0</v>
      </c>
      <c r="D35">
        <f t="shared" si="0"/>
        <v>9.2254498717857025</v>
      </c>
      <c r="E35">
        <f t="shared" si="0"/>
        <v>247271.29245015103</v>
      </c>
      <c r="F35">
        <f t="shared" si="0"/>
        <v>0</v>
      </c>
      <c r="G35">
        <f t="shared" si="0"/>
        <v>0</v>
      </c>
      <c r="H35">
        <f t="shared" si="0"/>
        <v>21615.118200608747</v>
      </c>
      <c r="I35">
        <f t="shared" si="0"/>
        <v>0</v>
      </c>
      <c r="J35">
        <f t="shared" si="0"/>
        <v>0</v>
      </c>
      <c r="K35">
        <f t="shared" si="0"/>
        <v>0</v>
      </c>
      <c r="L35">
        <f t="shared" si="0"/>
        <v>0</v>
      </c>
      <c r="M35">
        <f t="shared" si="0"/>
        <v>17.672849945631924</v>
      </c>
      <c r="N35">
        <f t="shared" si="0"/>
        <v>0</v>
      </c>
      <c r="O35">
        <f t="shared" si="0"/>
        <v>0</v>
      </c>
      <c r="P35">
        <f t="shared" si="0"/>
        <v>0.77804987110442736</v>
      </c>
      <c r="Q35">
        <f t="shared" si="0"/>
        <v>0</v>
      </c>
      <c r="R35">
        <f t="shared" si="0"/>
        <v>0</v>
      </c>
      <c r="S35">
        <f t="shared" si="0"/>
        <v>290532.42855157895</v>
      </c>
      <c r="T35">
        <f t="shared" si="0"/>
        <v>15.338700379677164</v>
      </c>
      <c r="U35">
        <f t="shared" si="0"/>
        <v>0</v>
      </c>
      <c r="V35">
        <f t="shared" si="0"/>
        <v>0</v>
      </c>
      <c r="W35">
        <f t="shared" si="0"/>
        <v>1.3338000089873143</v>
      </c>
      <c r="X35">
        <f t="shared" si="0"/>
        <v>0</v>
      </c>
      <c r="Y35">
        <f t="shared" si="0"/>
        <v>0</v>
      </c>
      <c r="Z35">
        <f t="shared" si="0"/>
        <v>161.61209991647655</v>
      </c>
      <c r="AA35">
        <f t="shared" si="0"/>
        <v>0.88919986070755797</v>
      </c>
      <c r="AB35">
        <f t="shared" si="0"/>
        <v>0</v>
      </c>
      <c r="AC35">
        <f t="shared" si="0"/>
        <v>0</v>
      </c>
    </row>
    <row r="36" spans="1:29" ht="15.75" customHeight="1" x14ac:dyDescent="0.25">
      <c r="A36" s="5" t="s">
        <v>62</v>
      </c>
      <c r="B36">
        <f t="shared" si="1"/>
        <v>0</v>
      </c>
      <c r="C36">
        <f t="shared" si="0"/>
        <v>0</v>
      </c>
      <c r="D36">
        <f t="shared" si="0"/>
        <v>0</v>
      </c>
      <c r="E36">
        <f t="shared" si="0"/>
        <v>0</v>
      </c>
      <c r="F36">
        <f t="shared" si="0"/>
        <v>0.55574993200067602</v>
      </c>
      <c r="G36">
        <f t="shared" si="0"/>
        <v>0</v>
      </c>
      <c r="H36">
        <f t="shared" si="0"/>
        <v>0</v>
      </c>
      <c r="I36">
        <f t="shared" si="0"/>
        <v>63.13320014082138</v>
      </c>
      <c r="J36">
        <f t="shared" si="0"/>
        <v>230.74740014908562</v>
      </c>
      <c r="K36">
        <f t="shared" si="0"/>
        <v>106.59284993713123</v>
      </c>
      <c r="L36">
        <f t="shared" si="0"/>
        <v>1.0003498743925099</v>
      </c>
      <c r="M36">
        <f t="shared" si="0"/>
        <v>0</v>
      </c>
      <c r="N36">
        <f t="shared" si="0"/>
        <v>0.5557499320006789</v>
      </c>
      <c r="O36">
        <f t="shared" si="0"/>
        <v>0</v>
      </c>
      <c r="P36">
        <f t="shared" si="0"/>
        <v>0</v>
      </c>
      <c r="Q36">
        <f t="shared" si="0"/>
        <v>0</v>
      </c>
      <c r="R36">
        <f t="shared" si="0"/>
        <v>63.133200140821394</v>
      </c>
      <c r="S36">
        <f t="shared" si="0"/>
        <v>0.33344987678721499</v>
      </c>
      <c r="T36">
        <f t="shared" si="0"/>
        <v>0</v>
      </c>
      <c r="U36">
        <f t="shared" si="0"/>
        <v>0.55574993200067713</v>
      </c>
      <c r="V36">
        <f t="shared" si="0"/>
        <v>490.06034975217159</v>
      </c>
      <c r="W36">
        <f t="shared" si="0"/>
        <v>0</v>
      </c>
      <c r="X36">
        <f t="shared" si="0"/>
        <v>0</v>
      </c>
      <c r="Y36">
        <f t="shared" si="0"/>
        <v>386.91315000152974</v>
      </c>
      <c r="Z36">
        <f t="shared" si="0"/>
        <v>0</v>
      </c>
      <c r="AA36">
        <f t="shared" si="0"/>
        <v>0</v>
      </c>
      <c r="AB36">
        <f t="shared" si="0"/>
        <v>108.59354996456622</v>
      </c>
      <c r="AC36">
        <f t="shared" si="0"/>
        <v>5.5574999081622165</v>
      </c>
    </row>
    <row r="37" spans="1:29" ht="15.75" customHeight="1" x14ac:dyDescent="0.25">
      <c r="A37" s="5" t="s">
        <v>63</v>
      </c>
      <c r="B37">
        <f t="shared" si="1"/>
        <v>38.346749920539992</v>
      </c>
      <c r="C37">
        <f t="shared" si="0"/>
        <v>4.1125258410922401</v>
      </c>
      <c r="D37">
        <f t="shared" si="0"/>
        <v>10.55924984792661</v>
      </c>
      <c r="E37">
        <f t="shared" si="0"/>
        <v>41781.062700324896</v>
      </c>
      <c r="F37">
        <f t="shared" si="0"/>
        <v>2570.6772001537647</v>
      </c>
      <c r="G37">
        <f t="shared" si="0"/>
        <v>3410.9712017874285</v>
      </c>
      <c r="H37">
        <f t="shared" si="0"/>
        <v>20456.601749996407</v>
      </c>
      <c r="I37">
        <f t="shared" si="0"/>
        <v>938718.3253472097</v>
      </c>
      <c r="J37">
        <f t="shared" si="0"/>
        <v>330797.62754411297</v>
      </c>
      <c r="K37">
        <f t="shared" si="0"/>
        <v>47730.366450678201</v>
      </c>
      <c r="L37">
        <f t="shared" si="0"/>
        <v>28224.430649189715</v>
      </c>
      <c r="M37">
        <f t="shared" si="0"/>
        <v>186.73200078751003</v>
      </c>
      <c r="N37">
        <f t="shared" si="0"/>
        <v>2725.7314501296232</v>
      </c>
      <c r="O37">
        <f t="shared" si="0"/>
        <v>348.01065025088559</v>
      </c>
      <c r="P37">
        <f t="shared" si="0"/>
        <v>3936.3772492305397</v>
      </c>
      <c r="Q37">
        <f t="shared" si="0"/>
        <v>0</v>
      </c>
      <c r="R37">
        <f t="shared" si="0"/>
        <v>279687.63419748447</v>
      </c>
      <c r="S37">
        <f t="shared" si="0"/>
        <v>77632.828647594812</v>
      </c>
      <c r="T37">
        <f t="shared" si="0"/>
        <v>790.27650049067847</v>
      </c>
      <c r="U37">
        <f t="shared" si="0"/>
        <v>2502.2088000096219</v>
      </c>
      <c r="V37">
        <f t="shared" si="0"/>
        <v>572669.69758760673</v>
      </c>
      <c r="W37">
        <f t="shared" si="0"/>
        <v>2.6676001081823149</v>
      </c>
      <c r="X37">
        <f t="shared" si="0"/>
        <v>2300.2492496874929</v>
      </c>
      <c r="Y37">
        <f t="shared" si="0"/>
        <v>522346.20165570901</v>
      </c>
      <c r="Z37">
        <f t="shared" si="0"/>
        <v>6701.1223494750748</v>
      </c>
      <c r="AA37">
        <f t="shared" si="0"/>
        <v>355.01310013142688</v>
      </c>
      <c r="AB37">
        <f t="shared" si="0"/>
        <v>60028.447049496594</v>
      </c>
      <c r="AC37">
        <f t="shared" si="0"/>
        <v>40509.395550246954</v>
      </c>
    </row>
    <row r="38" spans="1:29" ht="15.75" customHeight="1" x14ac:dyDescent="0.25">
      <c r="A38" s="5" t="s">
        <v>65</v>
      </c>
      <c r="B38">
        <f t="shared" si="1"/>
        <v>1364.1439500304782</v>
      </c>
      <c r="C38">
        <f t="shared" si="0"/>
        <v>44.126526034004797</v>
      </c>
      <c r="D38">
        <f t="shared" si="0"/>
        <v>4.2236999116266949</v>
      </c>
      <c r="E38">
        <f t="shared" si="0"/>
        <v>38454.676651179965</v>
      </c>
      <c r="F38">
        <f t="shared" si="0"/>
        <v>3934.2653990681861</v>
      </c>
      <c r="G38">
        <f t="shared" si="0"/>
        <v>40896.197531240934</v>
      </c>
      <c r="H38">
        <f t="shared" si="0"/>
        <v>9684.6106497026158</v>
      </c>
      <c r="I38">
        <f t="shared" si="0"/>
        <v>235796.16644922449</v>
      </c>
      <c r="J38">
        <f t="shared" si="0"/>
        <v>52675.207649414398</v>
      </c>
      <c r="K38">
        <f t="shared" si="0"/>
        <v>52709.664151392819</v>
      </c>
      <c r="L38">
        <f t="shared" si="0"/>
        <v>36965.488950160216</v>
      </c>
      <c r="M38">
        <f t="shared" si="0"/>
        <v>831.06854969512074</v>
      </c>
      <c r="N38">
        <f t="shared" si="0"/>
        <v>5160.3610483528373</v>
      </c>
      <c r="O38">
        <f t="shared" si="0"/>
        <v>303.43950012322256</v>
      </c>
      <c r="P38">
        <f t="shared" si="0"/>
        <v>638.44560018592597</v>
      </c>
      <c r="Q38">
        <f t="shared" si="0"/>
        <v>0</v>
      </c>
      <c r="R38">
        <f t="shared" si="0"/>
        <v>41974.574850827354</v>
      </c>
      <c r="S38">
        <f t="shared" si="0"/>
        <v>101235.86459774444</v>
      </c>
      <c r="T38">
        <f t="shared" si="0"/>
        <v>1123.059604778374</v>
      </c>
      <c r="U38">
        <f t="shared" si="0"/>
        <v>4390.2026989871556</v>
      </c>
      <c r="V38">
        <f t="shared" si="0"/>
        <v>122718.71429844013</v>
      </c>
      <c r="W38">
        <f t="shared" si="0"/>
        <v>0.22229999616850274</v>
      </c>
      <c r="X38">
        <f t="shared" si="0"/>
        <v>34994.688303526003</v>
      </c>
      <c r="Y38">
        <f t="shared" si="0"/>
        <v>149591.67210023905</v>
      </c>
      <c r="Z38">
        <f t="shared" si="0"/>
        <v>27573.425102015444</v>
      </c>
      <c r="AA38">
        <f t="shared" si="0"/>
        <v>10399.193999350764</v>
      </c>
      <c r="AB38">
        <f t="shared" si="0"/>
        <v>64715.197949927191</v>
      </c>
      <c r="AC38">
        <f t="shared" si="0"/>
        <v>41896.102950138244</v>
      </c>
    </row>
    <row r="39" spans="1:29" ht="15.75" customHeight="1" x14ac:dyDescent="0.25">
      <c r="A39" s="5" t="s">
        <v>64</v>
      </c>
      <c r="B39">
        <f t="shared" si="1"/>
        <v>1371.7021501765103</v>
      </c>
      <c r="C39">
        <f t="shared" si="0"/>
        <v>16.561349929832584</v>
      </c>
      <c r="D39">
        <f t="shared" si="0"/>
        <v>46747.355848694417</v>
      </c>
      <c r="E39">
        <f t="shared" si="0"/>
        <v>292916.48489776277</v>
      </c>
      <c r="F39">
        <f t="shared" si="0"/>
        <v>12358.323899236979</v>
      </c>
      <c r="G39">
        <f t="shared" si="0"/>
        <v>763.26705013034621</v>
      </c>
      <c r="H39">
        <f t="shared" si="0"/>
        <v>99254.94929889997</v>
      </c>
      <c r="I39">
        <f t="shared" si="0"/>
        <v>16848.5615989406</v>
      </c>
      <c r="J39">
        <f t="shared" si="0"/>
        <v>16897.356449194242</v>
      </c>
      <c r="K39">
        <f t="shared" si="0"/>
        <v>82465.964101687583</v>
      </c>
      <c r="L39">
        <f t="shared" si="0"/>
        <v>17392.196250171975</v>
      </c>
      <c r="M39">
        <f t="shared" si="0"/>
        <v>99405.001796883458</v>
      </c>
      <c r="N39">
        <f t="shared" si="0"/>
        <v>14649.12539938949</v>
      </c>
      <c r="O39">
        <f t="shared" si="0"/>
        <v>342.89774948122414</v>
      </c>
      <c r="P39">
        <f t="shared" si="0"/>
        <v>195.84630017026811</v>
      </c>
      <c r="Q39">
        <f t="shared" si="0"/>
        <v>0</v>
      </c>
      <c r="R39">
        <f t="shared" si="0"/>
        <v>16816.21694879749</v>
      </c>
      <c r="S39">
        <f t="shared" si="0"/>
        <v>597703.01175276516</v>
      </c>
      <c r="T39">
        <f t="shared" si="0"/>
        <v>92793.021747814157</v>
      </c>
      <c r="U39">
        <f t="shared" si="0"/>
        <v>14257.210499284713</v>
      </c>
      <c r="V39">
        <f t="shared" si="0"/>
        <v>193226.49449871559</v>
      </c>
      <c r="W39">
        <f t="shared" si="0"/>
        <v>169.72605142438678</v>
      </c>
      <c r="X39">
        <f t="shared" si="0"/>
        <v>682.01640027279848</v>
      </c>
      <c r="Y39">
        <f t="shared" si="0"/>
        <v>38312.738097177244</v>
      </c>
      <c r="Z39">
        <f t="shared" si="0"/>
        <v>100466.48429853514</v>
      </c>
      <c r="AA39">
        <f t="shared" si="0"/>
        <v>13814.611200378044</v>
      </c>
      <c r="AB39">
        <f t="shared" si="0"/>
        <v>118845.80370038138</v>
      </c>
      <c r="AC39">
        <f t="shared" si="0"/>
        <v>25712.774100924813</v>
      </c>
    </row>
    <row r="40" spans="1:29" ht="15.75" customHeight="1" x14ac:dyDescent="0.25">
      <c r="A40" s="5" t="s">
        <v>60</v>
      </c>
      <c r="B40">
        <f t="shared" si="1"/>
        <v>244.30770034652753</v>
      </c>
      <c r="C40">
        <f t="shared" si="0"/>
        <v>104.70330045900204</v>
      </c>
      <c r="D40">
        <f t="shared" si="0"/>
        <v>259.20180029306357</v>
      </c>
      <c r="E40">
        <f t="shared" si="0"/>
        <v>28514.087548659943</v>
      </c>
      <c r="F40">
        <f t="shared" si="0"/>
        <v>624.77414976740624</v>
      </c>
      <c r="G40">
        <f t="shared" si="0"/>
        <v>3562.5797989465477</v>
      </c>
      <c r="H40">
        <f t="shared" si="0"/>
        <v>30115.536747856102</v>
      </c>
      <c r="I40">
        <f t="shared" si="0"/>
        <v>87131.040750646454</v>
      </c>
      <c r="J40">
        <f t="shared" si="0"/>
        <v>24459.113249173373</v>
      </c>
      <c r="K40">
        <f t="shared" si="0"/>
        <v>2472.6429004084803</v>
      </c>
      <c r="L40">
        <f t="shared" si="0"/>
        <v>2772.4144499411959</v>
      </c>
      <c r="M40">
        <f t="shared" si="0"/>
        <v>13079.3539513221</v>
      </c>
      <c r="N40">
        <f t="shared" si="0"/>
        <v>976.5639007281593</v>
      </c>
      <c r="O40">
        <f t="shared" si="0"/>
        <v>261.53595003856975</v>
      </c>
      <c r="P40">
        <f t="shared" si="0"/>
        <v>2691.0526500709889</v>
      </c>
      <c r="Q40">
        <f t="shared" si="0"/>
        <v>0</v>
      </c>
      <c r="R40">
        <f t="shared" si="0"/>
        <v>13975.000648853844</v>
      </c>
      <c r="S40">
        <f t="shared" si="0"/>
        <v>73279.638899208599</v>
      </c>
      <c r="T40">
        <f t="shared" si="0"/>
        <v>12966.647847940527</v>
      </c>
      <c r="U40">
        <f t="shared" si="0"/>
        <v>879.0853508172595</v>
      </c>
      <c r="V40">
        <f t="shared" si="0"/>
        <v>25517.483550838333</v>
      </c>
      <c r="W40">
        <f t="shared" si="0"/>
        <v>54.685799889856774</v>
      </c>
      <c r="X40">
        <f t="shared" si="0"/>
        <v>2158.31069972977</v>
      </c>
      <c r="Y40">
        <f t="shared" si="0"/>
        <v>61717.927049169746</v>
      </c>
      <c r="Z40">
        <f t="shared" si="0"/>
        <v>14485.734899725448</v>
      </c>
      <c r="AA40">
        <f t="shared" si="0"/>
        <v>1620.344700587581</v>
      </c>
      <c r="AB40">
        <f t="shared" si="0"/>
        <v>3730.860900280511</v>
      </c>
      <c r="AC40">
        <f t="shared" si="0"/>
        <v>5447.4614997961817</v>
      </c>
    </row>
    <row r="41" spans="1:29" ht="15.75" customHeight="1" x14ac:dyDescent="0.25">
      <c r="A41" s="5" t="s">
        <v>67</v>
      </c>
      <c r="B41">
        <f t="shared" si="1"/>
        <v>0.22229992586518763</v>
      </c>
      <c r="C41">
        <f t="shared" si="0"/>
        <v>0.33345000276169445</v>
      </c>
      <c r="D41">
        <f t="shared" si="0"/>
        <v>0.11114999976432471</v>
      </c>
      <c r="E41">
        <f t="shared" si="0"/>
        <v>18652.19264999892</v>
      </c>
      <c r="F41">
        <f t="shared" si="0"/>
        <v>26.675999979814328</v>
      </c>
      <c r="G41">
        <f t="shared" si="0"/>
        <v>509.17826542389878</v>
      </c>
      <c r="H41">
        <f t="shared" si="0"/>
        <v>4680.3042005756943</v>
      </c>
      <c r="I41">
        <f t="shared" si="0"/>
        <v>65.356199641401972</v>
      </c>
      <c r="J41">
        <f t="shared" si="0"/>
        <v>3394.2986992796255</v>
      </c>
      <c r="K41">
        <f t="shared" si="0"/>
        <v>173.17169935606697</v>
      </c>
      <c r="L41">
        <f t="shared" si="0"/>
        <v>2378.6100000846518</v>
      </c>
      <c r="M41">
        <f t="shared" si="0"/>
        <v>7.5582001111324386</v>
      </c>
      <c r="N41">
        <f t="shared" si="0"/>
        <v>27.120600054401162</v>
      </c>
      <c r="O41">
        <f t="shared" si="0"/>
        <v>55.130400026220443</v>
      </c>
      <c r="P41">
        <f t="shared" si="0"/>
        <v>0</v>
      </c>
      <c r="Q41">
        <f t="shared" si="0"/>
        <v>0</v>
      </c>
      <c r="R41">
        <f t="shared" si="0"/>
        <v>9.0031500524087509</v>
      </c>
      <c r="S41">
        <f t="shared" si="0"/>
        <v>20301.547499908822</v>
      </c>
      <c r="T41">
        <f t="shared" si="0"/>
        <v>6.8913002087693522</v>
      </c>
      <c r="U41">
        <f t="shared" si="0"/>
        <v>24.008399959360609</v>
      </c>
      <c r="V41">
        <f t="shared" si="0"/>
        <v>21208.97609994185</v>
      </c>
      <c r="W41">
        <f t="shared" si="0"/>
        <v>0</v>
      </c>
      <c r="X41">
        <f t="shared" si="0"/>
        <v>409.36545021398729</v>
      </c>
      <c r="Y41">
        <f t="shared" si="0"/>
        <v>2653.1504989093901</v>
      </c>
      <c r="Z41">
        <f t="shared" si="0"/>
        <v>43.126199640384748</v>
      </c>
      <c r="AA41">
        <f t="shared" si="0"/>
        <v>0</v>
      </c>
      <c r="AB41">
        <f t="shared" si="0"/>
        <v>320.66774984276947</v>
      </c>
      <c r="AC41">
        <f t="shared" si="0"/>
        <v>2882.2306499327283</v>
      </c>
    </row>
    <row r="42" spans="1:29" ht="15.75" customHeight="1" x14ac:dyDescent="0.25">
      <c r="A42" s="5" t="s">
        <v>66</v>
      </c>
      <c r="B42">
        <f t="shared" si="1"/>
        <v>791.7214504633522</v>
      </c>
      <c r="C42">
        <f t="shared" si="0"/>
        <v>25.786750400830947</v>
      </c>
      <c r="D42">
        <f t="shared" si="0"/>
        <v>31.233149572165363</v>
      </c>
      <c r="E42">
        <f t="shared" si="0"/>
        <v>238298.48640557894</v>
      </c>
      <c r="F42">
        <f t="shared" si="0"/>
        <v>5236.0542000271043</v>
      </c>
      <c r="G42">
        <f t="shared" si="0"/>
        <v>6586.3043754393329</v>
      </c>
      <c r="H42">
        <f t="shared" si="0"/>
        <v>74169.061194165231</v>
      </c>
      <c r="I42">
        <f t="shared" si="0"/>
        <v>304640.03115338407</v>
      </c>
      <c r="J42">
        <f t="shared" si="0"/>
        <v>178079.08365029813</v>
      </c>
      <c r="K42">
        <f t="shared" si="0"/>
        <v>38458.566900546786</v>
      </c>
      <c r="L42">
        <f t="shared" si="0"/>
        <v>194171.82523858731</v>
      </c>
      <c r="M42">
        <f t="shared" si="0"/>
        <v>2026.48679964952</v>
      </c>
      <c r="N42">
        <f t="shared" si="0"/>
        <v>5950.7487002106782</v>
      </c>
      <c r="O42">
        <f t="shared" si="0"/>
        <v>1835.3088006214882</v>
      </c>
      <c r="P42">
        <f t="shared" si="0"/>
        <v>13986.337950309076</v>
      </c>
      <c r="Q42">
        <f t="shared" si="0"/>
        <v>0</v>
      </c>
      <c r="R42">
        <f t="shared" si="0"/>
        <v>155104.0451981893</v>
      </c>
      <c r="S42">
        <f t="shared" si="0"/>
        <v>316199.96460629749</v>
      </c>
      <c r="T42">
        <f t="shared" si="0"/>
        <v>3067.962299695555</v>
      </c>
      <c r="U42">
        <f t="shared" si="0"/>
        <v>5194.5952499698242</v>
      </c>
      <c r="V42">
        <f t="shared" si="0"/>
        <v>440942.16464576783</v>
      </c>
      <c r="W42">
        <f t="shared" si="0"/>
        <v>20.229299537726128</v>
      </c>
      <c r="X42">
        <f t="shared" si="0"/>
        <v>5032.4274002387774</v>
      </c>
      <c r="Y42">
        <f t="shared" si="0"/>
        <v>175293.22004602765</v>
      </c>
      <c r="Z42">
        <f t="shared" si="0"/>
        <v>38404.103399834952</v>
      </c>
      <c r="AA42">
        <f t="shared" si="0"/>
        <v>1801.2968991234231</v>
      </c>
      <c r="AB42">
        <f t="shared" si="0"/>
        <v>49629.03074897427</v>
      </c>
      <c r="AC42">
        <f t="shared" si="0"/>
        <v>229090.26464445214</v>
      </c>
    </row>
    <row r="43" spans="1:29" ht="15.75" customHeight="1" x14ac:dyDescent="0.25">
      <c r="A43" s="5" t="s">
        <v>61</v>
      </c>
      <c r="B43">
        <f t="shared" si="1"/>
        <v>135679.47120573022</v>
      </c>
      <c r="C43">
        <f t="shared" ref="C43:AC52" si="2">C$2*C13/100</f>
        <v>32975.4262514613</v>
      </c>
      <c r="D43">
        <f t="shared" si="2"/>
        <v>370807.51500213536</v>
      </c>
      <c r="E43">
        <f t="shared" si="2"/>
        <v>994279.09815775708</v>
      </c>
      <c r="F43">
        <f t="shared" si="2"/>
        <v>208731.25260000685</v>
      </c>
      <c r="G43">
        <f t="shared" si="2"/>
        <v>398689.27021344699</v>
      </c>
      <c r="H43">
        <f t="shared" si="2"/>
        <v>313064.42310154339</v>
      </c>
      <c r="I43">
        <f t="shared" si="2"/>
        <v>1811012.5214983565</v>
      </c>
      <c r="J43">
        <f t="shared" si="2"/>
        <v>2465539.5257821977</v>
      </c>
      <c r="K43">
        <f t="shared" si="2"/>
        <v>304687.49219804484</v>
      </c>
      <c r="L43">
        <f t="shared" si="2"/>
        <v>443491.38988674403</v>
      </c>
      <c r="M43">
        <f t="shared" si="2"/>
        <v>585373.92029930104</v>
      </c>
      <c r="N43">
        <f t="shared" si="2"/>
        <v>288365.33700129087</v>
      </c>
      <c r="O43">
        <f t="shared" si="2"/>
        <v>563529.0550579885</v>
      </c>
      <c r="P43">
        <f t="shared" si="2"/>
        <v>918972.19440624258</v>
      </c>
      <c r="Q43">
        <f t="shared" si="2"/>
        <v>1558.1007001615224</v>
      </c>
      <c r="R43">
        <f t="shared" si="2"/>
        <v>1045093.6547856337</v>
      </c>
      <c r="S43">
        <f t="shared" si="2"/>
        <v>1575547.3597561708</v>
      </c>
      <c r="T43">
        <f t="shared" si="2"/>
        <v>418382.27144749439</v>
      </c>
      <c r="U43">
        <f t="shared" si="2"/>
        <v>233798.57865139691</v>
      </c>
      <c r="V43">
        <f t="shared" si="2"/>
        <v>835041.82903577609</v>
      </c>
      <c r="W43">
        <f t="shared" si="2"/>
        <v>389285.75790309132</v>
      </c>
      <c r="X43">
        <f t="shared" si="2"/>
        <v>349895.30941003375</v>
      </c>
      <c r="Y43">
        <f t="shared" si="2"/>
        <v>2563777.7860425115</v>
      </c>
      <c r="Z43">
        <f t="shared" si="2"/>
        <v>848704.38705979986</v>
      </c>
      <c r="AA43">
        <f t="shared" si="2"/>
        <v>302640.66495666781</v>
      </c>
      <c r="AB43">
        <f t="shared" si="2"/>
        <v>419788.7635504058</v>
      </c>
      <c r="AC43">
        <f t="shared" si="2"/>
        <v>431823.30750532454</v>
      </c>
    </row>
    <row r="44" spans="1:29" ht="15.75" customHeight="1" x14ac:dyDescent="0.25">
      <c r="A44" s="5" t="s">
        <v>94</v>
      </c>
      <c r="B44">
        <f t="shared" si="1"/>
        <v>176546.43629993894</v>
      </c>
      <c r="C44">
        <f t="shared" si="2"/>
        <v>40250.304902100477</v>
      </c>
      <c r="D44">
        <f t="shared" si="2"/>
        <v>472549.55670516787</v>
      </c>
      <c r="E44">
        <f t="shared" si="2"/>
        <v>1173561.0470875662</v>
      </c>
      <c r="F44">
        <f t="shared" si="2"/>
        <v>267273.29069721099</v>
      </c>
      <c r="G44">
        <f t="shared" si="2"/>
        <v>504735.03991670249</v>
      </c>
      <c r="H44">
        <f t="shared" si="2"/>
        <v>294740.01179164764</v>
      </c>
      <c r="I44">
        <f t="shared" si="2"/>
        <v>2954404.5686820652</v>
      </c>
      <c r="J44">
        <f t="shared" si="2"/>
        <v>7597676.4786390848</v>
      </c>
      <c r="K44">
        <f t="shared" si="2"/>
        <v>723237.48900934379</v>
      </c>
      <c r="L44">
        <f t="shared" si="2"/>
        <v>605618.5589888161</v>
      </c>
      <c r="M44">
        <f t="shared" si="2"/>
        <v>586938.68998517701</v>
      </c>
      <c r="N44">
        <f t="shared" si="2"/>
        <v>397972.57500573481</v>
      </c>
      <c r="O44">
        <f t="shared" si="2"/>
        <v>730639.85670496826</v>
      </c>
      <c r="P44">
        <f t="shared" si="2"/>
        <v>3721184.6256343573</v>
      </c>
      <c r="Q44">
        <f t="shared" si="2"/>
        <v>782.7183000696017</v>
      </c>
      <c r="R44">
        <f t="shared" si="2"/>
        <v>3232198.8737851889</v>
      </c>
      <c r="S44">
        <f t="shared" si="2"/>
        <v>1769115.4182153961</v>
      </c>
      <c r="T44">
        <f t="shared" si="2"/>
        <v>420353.51668766863</v>
      </c>
      <c r="U44">
        <f t="shared" si="2"/>
        <v>295439.14529834845</v>
      </c>
      <c r="V44">
        <f t="shared" si="2"/>
        <v>3998808.648909186</v>
      </c>
      <c r="W44">
        <f t="shared" si="2"/>
        <v>769891.590017571</v>
      </c>
      <c r="X44">
        <f t="shared" si="2"/>
        <v>446759.86680986948</v>
      </c>
      <c r="Y44">
        <f t="shared" si="2"/>
        <v>7197003.4032367878</v>
      </c>
      <c r="Z44">
        <f t="shared" si="2"/>
        <v>954940.33440263511</v>
      </c>
      <c r="AA44">
        <f t="shared" si="2"/>
        <v>487599.48898870492</v>
      </c>
      <c r="AB44">
        <f t="shared" si="2"/>
        <v>1034227.4085010457</v>
      </c>
      <c r="AC44">
        <f t="shared" si="2"/>
        <v>610292.41650397331</v>
      </c>
    </row>
    <row r="45" spans="1:29" ht="15.75" customHeight="1" x14ac:dyDescent="0.25">
      <c r="A45" s="5" t="s">
        <v>95</v>
      </c>
      <c r="B45">
        <f t="shared" si="1"/>
        <v>91123.215301436983</v>
      </c>
      <c r="C45">
        <f t="shared" si="2"/>
        <v>34033.463102668415</v>
      </c>
      <c r="D45">
        <f t="shared" si="2"/>
        <v>48004.795797870785</v>
      </c>
      <c r="E45">
        <f t="shared" si="2"/>
        <v>175583.87730791335</v>
      </c>
      <c r="F45">
        <f t="shared" si="2"/>
        <v>191428.97669083759</v>
      </c>
      <c r="G45">
        <f t="shared" si="2"/>
        <v>644196.50103001075</v>
      </c>
      <c r="H45">
        <f t="shared" si="2"/>
        <v>204348.38579062448</v>
      </c>
      <c r="I45">
        <f t="shared" si="2"/>
        <v>38957.852699730029</v>
      </c>
      <c r="J45">
        <f t="shared" si="2"/>
        <v>36551.455197599986</v>
      </c>
      <c r="K45">
        <f t="shared" si="2"/>
        <v>106380.99810348981</v>
      </c>
      <c r="L45">
        <f t="shared" si="2"/>
        <v>171656.94779556806</v>
      </c>
      <c r="M45">
        <f t="shared" si="2"/>
        <v>184041.50309085433</v>
      </c>
      <c r="N45">
        <f t="shared" si="2"/>
        <v>264833.77049467812</v>
      </c>
      <c r="O45">
        <f t="shared" si="2"/>
        <v>60601.202998008121</v>
      </c>
      <c r="P45">
        <f t="shared" si="2"/>
        <v>96154.531199410354</v>
      </c>
      <c r="Q45">
        <f t="shared" si="2"/>
        <v>120.26430000334122</v>
      </c>
      <c r="R45">
        <f t="shared" si="2"/>
        <v>20596.539598252359</v>
      </c>
      <c r="S45">
        <f t="shared" si="2"/>
        <v>342537.40170837217</v>
      </c>
      <c r="T45">
        <f t="shared" si="2"/>
        <v>294114.23728430475</v>
      </c>
      <c r="U45">
        <f t="shared" si="2"/>
        <v>219582.16019064523</v>
      </c>
      <c r="V45">
        <f t="shared" si="2"/>
        <v>204562.01610629351</v>
      </c>
      <c r="W45">
        <f t="shared" si="2"/>
        <v>24005.954700263679</v>
      </c>
      <c r="X45">
        <f t="shared" si="2"/>
        <v>546546.33542788401</v>
      </c>
      <c r="Y45">
        <f t="shared" si="2"/>
        <v>84964.616101462525</v>
      </c>
      <c r="Z45">
        <f t="shared" si="2"/>
        <v>110702.95470192702</v>
      </c>
      <c r="AA45">
        <f t="shared" si="2"/>
        <v>129784.96439926246</v>
      </c>
      <c r="AB45">
        <f t="shared" si="2"/>
        <v>126003.41910348726</v>
      </c>
      <c r="AC45">
        <f t="shared" si="2"/>
        <v>152403.76709944865</v>
      </c>
    </row>
    <row r="46" spans="1:29" ht="15.75" customHeight="1" x14ac:dyDescent="0.25">
      <c r="A46" s="5" t="s">
        <v>96</v>
      </c>
      <c r="B46">
        <f t="shared" si="1"/>
        <v>442942.75350694411</v>
      </c>
      <c r="C46">
        <f t="shared" si="2"/>
        <v>296980.79580385948</v>
      </c>
      <c r="D46">
        <f t="shared" si="2"/>
        <v>228934.09890018599</v>
      </c>
      <c r="E46">
        <f t="shared" si="2"/>
        <v>126856.82879716389</v>
      </c>
      <c r="F46">
        <f t="shared" si="2"/>
        <v>1169348.2397955351</v>
      </c>
      <c r="G46">
        <f t="shared" si="2"/>
        <v>2193990.0723624607</v>
      </c>
      <c r="H46">
        <f t="shared" si="2"/>
        <v>20879.305198533799</v>
      </c>
      <c r="I46">
        <f t="shared" si="2"/>
        <v>1734844.0940743894</v>
      </c>
      <c r="J46">
        <f t="shared" si="2"/>
        <v>3849900.9938677363</v>
      </c>
      <c r="K46">
        <f t="shared" si="2"/>
        <v>628930.93769049004</v>
      </c>
      <c r="L46">
        <f t="shared" si="2"/>
        <v>1291163.9714830967</v>
      </c>
      <c r="M46">
        <f t="shared" si="2"/>
        <v>148169.84129366881</v>
      </c>
      <c r="N46">
        <f t="shared" si="2"/>
        <v>1826348.9984874218</v>
      </c>
      <c r="O46">
        <f t="shared" si="2"/>
        <v>3162132.1367632709</v>
      </c>
      <c r="P46">
        <f t="shared" si="2"/>
        <v>4657474.2122715944</v>
      </c>
      <c r="Q46">
        <f t="shared" si="2"/>
        <v>22391.612100072209</v>
      </c>
      <c r="R46">
        <f t="shared" si="2"/>
        <v>1874087.4788523628</v>
      </c>
      <c r="S46">
        <f t="shared" si="2"/>
        <v>206139.01230815414</v>
      </c>
      <c r="T46">
        <f t="shared" si="2"/>
        <v>97401.189598334502</v>
      </c>
      <c r="U46">
        <f t="shared" si="2"/>
        <v>1450659.9977858744</v>
      </c>
      <c r="V46">
        <f t="shared" si="2"/>
        <v>2712122.4663269697</v>
      </c>
      <c r="W46">
        <f t="shared" si="2"/>
        <v>394530.03720946738</v>
      </c>
      <c r="X46">
        <f t="shared" si="2"/>
        <v>2063351.0313546574</v>
      </c>
      <c r="Y46">
        <f t="shared" si="2"/>
        <v>5066331.0398874423</v>
      </c>
      <c r="Z46">
        <f t="shared" si="2"/>
        <v>70686.287099505993</v>
      </c>
      <c r="AA46">
        <f t="shared" si="2"/>
        <v>115481.29320644189</v>
      </c>
      <c r="AB46">
        <f t="shared" si="2"/>
        <v>858800.47500152781</v>
      </c>
      <c r="AC46">
        <f t="shared" si="2"/>
        <v>439851.0051012297</v>
      </c>
    </row>
    <row r="47" spans="1:29" ht="15.75" customHeight="1" x14ac:dyDescent="0.25">
      <c r="A47" s="5" t="s">
        <v>97</v>
      </c>
      <c r="B47">
        <f t="shared" si="1"/>
        <v>418.36859980957428</v>
      </c>
      <c r="C47">
        <f t="shared" si="2"/>
        <v>71.580600303167159</v>
      </c>
      <c r="D47">
        <f t="shared" si="2"/>
        <v>104.03639911077808</v>
      </c>
      <c r="E47">
        <f t="shared" si="2"/>
        <v>1105.7202003920252</v>
      </c>
      <c r="F47">
        <f t="shared" si="2"/>
        <v>1436.9471999783125</v>
      </c>
      <c r="G47">
        <f t="shared" si="2"/>
        <v>3068.4069004263515</v>
      </c>
      <c r="H47">
        <f t="shared" si="2"/>
        <v>676.90349989281754</v>
      </c>
      <c r="I47">
        <f t="shared" si="2"/>
        <v>121.59809984346383</v>
      </c>
      <c r="J47">
        <f t="shared" si="2"/>
        <v>116.4851996977584</v>
      </c>
      <c r="K47">
        <f t="shared" si="2"/>
        <v>463.94009995901337</v>
      </c>
      <c r="L47">
        <f t="shared" si="2"/>
        <v>2152.5309001877154</v>
      </c>
      <c r="M47">
        <f t="shared" si="2"/>
        <v>489.94920035882137</v>
      </c>
      <c r="N47">
        <f t="shared" si="2"/>
        <v>2001.3668999179383</v>
      </c>
      <c r="O47">
        <f t="shared" si="2"/>
        <v>377.90999971372059</v>
      </c>
      <c r="P47">
        <f t="shared" si="2"/>
        <v>319.22279913986631</v>
      </c>
      <c r="Q47">
        <f t="shared" si="2"/>
        <v>0</v>
      </c>
      <c r="R47">
        <f t="shared" si="2"/>
        <v>56.686499769173594</v>
      </c>
      <c r="S47">
        <f t="shared" si="2"/>
        <v>3486.1085985940363</v>
      </c>
      <c r="T47">
        <f t="shared" si="2"/>
        <v>1291.3407020310215</v>
      </c>
      <c r="U47">
        <f t="shared" si="2"/>
        <v>1859.0948999908348</v>
      </c>
      <c r="V47">
        <f t="shared" si="2"/>
        <v>1003.0176006152006</v>
      </c>
      <c r="W47">
        <f t="shared" si="2"/>
        <v>52.907399776063009</v>
      </c>
      <c r="X47">
        <f t="shared" si="2"/>
        <v>2617.360199837593</v>
      </c>
      <c r="Y47">
        <f t="shared" si="2"/>
        <v>324.11340009376033</v>
      </c>
      <c r="Z47">
        <f t="shared" si="2"/>
        <v>1160.1837007653951</v>
      </c>
      <c r="AA47">
        <f t="shared" si="2"/>
        <v>830.73510011235339</v>
      </c>
      <c r="AB47">
        <f t="shared" si="2"/>
        <v>487.28159993865319</v>
      </c>
      <c r="AC47">
        <f t="shared" si="2"/>
        <v>2175.2055007939007</v>
      </c>
    </row>
    <row r="48" spans="1:29" ht="15.75" customHeight="1" x14ac:dyDescent="0.25">
      <c r="A48" s="5" t="s">
        <v>98</v>
      </c>
      <c r="B48">
        <f t="shared" si="1"/>
        <v>79426.233896470119</v>
      </c>
      <c r="C48">
        <f t="shared" si="2"/>
        <v>34126.162199098238</v>
      </c>
      <c r="D48">
        <f t="shared" si="2"/>
        <v>139911.17399884472</v>
      </c>
      <c r="E48">
        <f t="shared" si="2"/>
        <v>132294.50909687698</v>
      </c>
      <c r="F48">
        <f t="shared" si="2"/>
        <v>138863.25179539298</v>
      </c>
      <c r="G48">
        <f t="shared" si="2"/>
        <v>375970.43250365392</v>
      </c>
      <c r="H48">
        <f t="shared" si="2"/>
        <v>75472.183794772311</v>
      </c>
      <c r="I48">
        <f t="shared" si="2"/>
        <v>120084.23700016477</v>
      </c>
      <c r="J48">
        <f t="shared" si="2"/>
        <v>78314.289297536903</v>
      </c>
      <c r="K48">
        <f t="shared" si="2"/>
        <v>56290.139100665969</v>
      </c>
      <c r="L48">
        <f t="shared" si="2"/>
        <v>63832.555801116287</v>
      </c>
      <c r="M48">
        <f t="shared" si="2"/>
        <v>188143.60499162902</v>
      </c>
      <c r="N48">
        <f t="shared" si="2"/>
        <v>190653.81659530199</v>
      </c>
      <c r="O48">
        <f t="shared" si="2"/>
        <v>261453.03209879377</v>
      </c>
      <c r="P48">
        <f t="shared" si="2"/>
        <v>365972.04539937782</v>
      </c>
      <c r="Q48">
        <f t="shared" si="2"/>
        <v>138.71519994790341</v>
      </c>
      <c r="R48">
        <f t="shared" si="2"/>
        <v>47942.107198596357</v>
      </c>
      <c r="S48">
        <f t="shared" si="2"/>
        <v>239767.00019842997</v>
      </c>
      <c r="T48">
        <f t="shared" si="2"/>
        <v>169207.64639681965</v>
      </c>
      <c r="U48">
        <f t="shared" si="2"/>
        <v>132839.58869675171</v>
      </c>
      <c r="V48">
        <f t="shared" si="2"/>
        <v>242646.22980004421</v>
      </c>
      <c r="W48">
        <f t="shared" si="2"/>
        <v>146088.89099922011</v>
      </c>
      <c r="X48">
        <f t="shared" si="2"/>
        <v>329389.91280598944</v>
      </c>
      <c r="Y48">
        <f t="shared" si="2"/>
        <v>135275.32980089445</v>
      </c>
      <c r="Z48">
        <f t="shared" si="2"/>
        <v>185845.68991181484</v>
      </c>
      <c r="AA48">
        <f t="shared" si="2"/>
        <v>109907.56530290471</v>
      </c>
      <c r="AB48">
        <f t="shared" si="2"/>
        <v>79067.886300898579</v>
      </c>
      <c r="AC48">
        <f t="shared" si="2"/>
        <v>62288.682300262852</v>
      </c>
    </row>
    <row r="49" spans="1:29" ht="15.75" customHeight="1" x14ac:dyDescent="0.25">
      <c r="A49" s="5" t="s">
        <v>99</v>
      </c>
      <c r="B49">
        <f t="shared" si="1"/>
        <v>163139.0786985606</v>
      </c>
      <c r="C49">
        <f t="shared" si="2"/>
        <v>71531.916296564479</v>
      </c>
      <c r="D49">
        <f t="shared" si="2"/>
        <v>203147.29889921591</v>
      </c>
      <c r="E49">
        <f t="shared" si="2"/>
        <v>305889.4682944846</v>
      </c>
      <c r="F49">
        <f t="shared" si="2"/>
        <v>332866.01788908662</v>
      </c>
      <c r="G49">
        <f t="shared" si="2"/>
        <v>893334.78001285519</v>
      </c>
      <c r="H49">
        <f t="shared" si="2"/>
        <v>246014.74169449467</v>
      </c>
      <c r="I49">
        <f t="shared" si="2"/>
        <v>285661.94669680478</v>
      </c>
      <c r="J49">
        <f t="shared" si="2"/>
        <v>301522.60710023297</v>
      </c>
      <c r="K49">
        <f t="shared" si="2"/>
        <v>220704.10830718768</v>
      </c>
      <c r="L49">
        <f t="shared" si="2"/>
        <v>332679.95279649878</v>
      </c>
      <c r="M49">
        <f t="shared" si="2"/>
        <v>310011.13258654147</v>
      </c>
      <c r="N49">
        <f t="shared" si="2"/>
        <v>468270.50399591459</v>
      </c>
      <c r="O49">
        <f t="shared" si="2"/>
        <v>375393.56399167719</v>
      </c>
      <c r="P49">
        <f t="shared" si="2"/>
        <v>746471.8403970853</v>
      </c>
      <c r="Q49">
        <f t="shared" si="2"/>
        <v>1879.3242002720895</v>
      </c>
      <c r="R49">
        <f t="shared" si="2"/>
        <v>129954.35699729342</v>
      </c>
      <c r="S49">
        <f t="shared" si="2"/>
        <v>555753.77910116606</v>
      </c>
      <c r="T49">
        <f t="shared" si="2"/>
        <v>382441.14087839768</v>
      </c>
      <c r="U49">
        <f t="shared" si="2"/>
        <v>367374.09148921631</v>
      </c>
      <c r="V49">
        <f t="shared" si="2"/>
        <v>720678.149114019</v>
      </c>
      <c r="W49">
        <f t="shared" si="2"/>
        <v>210719.50380314715</v>
      </c>
      <c r="X49">
        <f t="shared" si="2"/>
        <v>757424.33911558136</v>
      </c>
      <c r="Y49">
        <f t="shared" si="2"/>
        <v>446592.03030415246</v>
      </c>
      <c r="Z49">
        <f t="shared" si="2"/>
        <v>180823.26601120221</v>
      </c>
      <c r="AA49">
        <f t="shared" si="2"/>
        <v>181873.41121030063</v>
      </c>
      <c r="AB49">
        <f t="shared" si="2"/>
        <v>280382.09940693359</v>
      </c>
      <c r="AC49">
        <f t="shared" si="2"/>
        <v>258532.6769991412</v>
      </c>
    </row>
    <row r="50" spans="1:29" ht="15.75" customHeight="1" x14ac:dyDescent="0.25">
      <c r="A50" s="5" t="s">
        <v>100</v>
      </c>
      <c r="B50">
        <f t="shared" si="1"/>
        <v>4423.9922995331153</v>
      </c>
      <c r="C50">
        <f t="shared" si="2"/>
        <v>223.6337991976917</v>
      </c>
      <c r="D50">
        <f t="shared" si="2"/>
        <v>64449.660595462803</v>
      </c>
      <c r="E50">
        <f t="shared" si="2"/>
        <v>443508.95158785634</v>
      </c>
      <c r="F50">
        <f t="shared" si="2"/>
        <v>22315.807800166942</v>
      </c>
      <c r="G50">
        <f t="shared" si="2"/>
        <v>5784.0237001678697</v>
      </c>
      <c r="H50">
        <f t="shared" si="2"/>
        <v>168843.51899124295</v>
      </c>
      <c r="I50">
        <f t="shared" si="2"/>
        <v>23805.440096814582</v>
      </c>
      <c r="J50">
        <f t="shared" si="2"/>
        <v>24168.011397559017</v>
      </c>
      <c r="K50">
        <f t="shared" si="2"/>
        <v>141634.22129815834</v>
      </c>
      <c r="L50">
        <f t="shared" si="2"/>
        <v>42312.359698942433</v>
      </c>
      <c r="M50">
        <f t="shared" si="2"/>
        <v>153468.36179049339</v>
      </c>
      <c r="N50">
        <f t="shared" si="2"/>
        <v>26253.63000060181</v>
      </c>
      <c r="O50">
        <f t="shared" si="2"/>
        <v>1657.6910992553699</v>
      </c>
      <c r="P50">
        <f t="shared" si="2"/>
        <v>998.34929924866719</v>
      </c>
      <c r="Q50">
        <f t="shared" si="2"/>
        <v>1.5560999810893261</v>
      </c>
      <c r="R50">
        <f t="shared" si="2"/>
        <v>23594.25509715706</v>
      </c>
      <c r="S50">
        <f t="shared" si="2"/>
        <v>944348.40628961404</v>
      </c>
      <c r="T50">
        <f t="shared" si="2"/>
        <v>142805.07539037173</v>
      </c>
      <c r="U50">
        <f t="shared" si="2"/>
        <v>24414.097500826305</v>
      </c>
      <c r="V50">
        <f t="shared" si="2"/>
        <v>395323.42591021699</v>
      </c>
      <c r="W50">
        <f t="shared" si="2"/>
        <v>1417.1624999532119</v>
      </c>
      <c r="X50">
        <f t="shared" si="2"/>
        <v>5049.5445019383315</v>
      </c>
      <c r="Y50">
        <f t="shared" si="2"/>
        <v>64586.152795334434</v>
      </c>
      <c r="Z50">
        <f t="shared" si="2"/>
        <v>180311.53140009192</v>
      </c>
      <c r="AA50">
        <f t="shared" si="2"/>
        <v>55943.795701174618</v>
      </c>
      <c r="AB50">
        <f t="shared" si="2"/>
        <v>206691.65010107218</v>
      </c>
      <c r="AC50">
        <f t="shared" si="2"/>
        <v>58303.28789935074</v>
      </c>
    </row>
    <row r="51" spans="1:29" ht="15.75" customHeight="1" x14ac:dyDescent="0.25">
      <c r="A51" s="5" t="s">
        <v>101</v>
      </c>
      <c r="B51">
        <f t="shared" si="1"/>
        <v>19967.208299760681</v>
      </c>
      <c r="C51">
        <f t="shared" si="2"/>
        <v>2544.89030707026</v>
      </c>
      <c r="D51">
        <f t="shared" si="2"/>
        <v>62203.096797878126</v>
      </c>
      <c r="E51">
        <f t="shared" si="2"/>
        <v>1112529.9159027212</v>
      </c>
      <c r="F51">
        <f t="shared" si="2"/>
        <v>43124.866201956625</v>
      </c>
      <c r="G51">
        <f t="shared" si="2"/>
        <v>121226.4143039358</v>
      </c>
      <c r="H51">
        <f t="shared" si="2"/>
        <v>384995.14558495261</v>
      </c>
      <c r="I51">
        <f t="shared" si="2"/>
        <v>1772557.956011303</v>
      </c>
      <c r="J51">
        <f t="shared" si="2"/>
        <v>817734.77369203686</v>
      </c>
      <c r="K51">
        <f t="shared" si="2"/>
        <v>323294.22449823341</v>
      </c>
      <c r="L51">
        <f t="shared" si="2"/>
        <v>198282.04109951746</v>
      </c>
      <c r="M51">
        <f t="shared" si="2"/>
        <v>151295.37928868522</v>
      </c>
      <c r="N51">
        <f t="shared" si="2"/>
        <v>53885.075400833601</v>
      </c>
      <c r="O51">
        <f t="shared" si="2"/>
        <v>5803.8083984854902</v>
      </c>
      <c r="P51">
        <f t="shared" si="2"/>
        <v>103160.76030288229</v>
      </c>
      <c r="Q51">
        <f t="shared" si="2"/>
        <v>0</v>
      </c>
      <c r="R51">
        <f t="shared" si="2"/>
        <v>605820.62969807419</v>
      </c>
      <c r="S51">
        <f t="shared" si="2"/>
        <v>2011725.6354160407</v>
      </c>
      <c r="T51">
        <f t="shared" si="2"/>
        <v>143417.95648880763</v>
      </c>
      <c r="U51">
        <f t="shared" si="2"/>
        <v>50987.172600811813</v>
      </c>
      <c r="V51">
        <f t="shared" si="2"/>
        <v>1761580.7819895344</v>
      </c>
      <c r="W51">
        <f t="shared" si="2"/>
        <v>1656.8018987516052</v>
      </c>
      <c r="X51">
        <f t="shared" si="2"/>
        <v>102109.72589549421</v>
      </c>
      <c r="Y51">
        <f t="shared" si="2"/>
        <v>1203604.669796855</v>
      </c>
      <c r="Z51">
        <f t="shared" si="2"/>
        <v>263596.44869610062</v>
      </c>
      <c r="AA51">
        <f t="shared" si="2"/>
        <v>39412.900800781223</v>
      </c>
      <c r="AB51">
        <f t="shared" si="2"/>
        <v>437827.4081945279</v>
      </c>
      <c r="AC51">
        <f t="shared" si="2"/>
        <v>269536.97159740567</v>
      </c>
    </row>
    <row r="52" spans="1:29" ht="15.75" customHeight="1" x14ac:dyDescent="0.25">
      <c r="A52" s="5" t="s">
        <v>102</v>
      </c>
      <c r="B52">
        <f t="shared" si="1"/>
        <v>1336547.1834030901</v>
      </c>
      <c r="C52">
        <f t="shared" si="2"/>
        <v>650996.88031478692</v>
      </c>
      <c r="D52">
        <f t="shared" si="2"/>
        <v>3318855.6375472029</v>
      </c>
      <c r="E52">
        <f t="shared" si="2"/>
        <v>2081424.910492019</v>
      </c>
      <c r="F52">
        <f t="shared" si="2"/>
        <v>3064604.9030639827</v>
      </c>
      <c r="G52">
        <f t="shared" si="2"/>
        <v>6441769.3861033805</v>
      </c>
      <c r="H52">
        <f t="shared" si="2"/>
        <v>827594.00097174139</v>
      </c>
      <c r="I52">
        <f t="shared" si="2"/>
        <v>6414432.0435007848</v>
      </c>
      <c r="J52">
        <f t="shared" si="2"/>
        <v>13497041.867393306</v>
      </c>
      <c r="K52">
        <f t="shared" si="2"/>
        <v>2795951.5740362429</v>
      </c>
      <c r="L52">
        <f t="shared" si="2"/>
        <v>3188428.6706551169</v>
      </c>
      <c r="M52">
        <f t="shared" si="2"/>
        <v>3040821.6929255724</v>
      </c>
      <c r="N52">
        <f t="shared" si="2"/>
        <v>4368424.858157062</v>
      </c>
      <c r="O52">
        <f t="shared" ref="C52:AC57" si="3">O$2*O22/100</f>
        <v>6266386.2455333713</v>
      </c>
      <c r="P52">
        <f t="shared" si="3"/>
        <v>13109084.351961482</v>
      </c>
      <c r="Q52">
        <f t="shared" si="3"/>
        <v>57386.522704948875</v>
      </c>
      <c r="R52">
        <f t="shared" si="3"/>
        <v>5803729.2611267064</v>
      </c>
      <c r="S52">
        <f t="shared" si="3"/>
        <v>3266280.3537162323</v>
      </c>
      <c r="T52">
        <f t="shared" si="3"/>
        <v>2078524.5623607314</v>
      </c>
      <c r="U52">
        <f t="shared" si="3"/>
        <v>3463365.7538584918</v>
      </c>
      <c r="V52">
        <f t="shared" si="3"/>
        <v>11021090.476557922</v>
      </c>
      <c r="W52">
        <f t="shared" si="3"/>
        <v>4148884.2681519692</v>
      </c>
      <c r="X52">
        <f t="shared" si="3"/>
        <v>5783550.6456956733</v>
      </c>
      <c r="Y52">
        <f t="shared" si="3"/>
        <v>16037006.544052012</v>
      </c>
      <c r="Z52">
        <f t="shared" si="3"/>
        <v>2437621.9803133253</v>
      </c>
      <c r="AA52">
        <f t="shared" si="3"/>
        <v>1713403.9260322803</v>
      </c>
      <c r="AB52">
        <f t="shared" si="3"/>
        <v>3960986.3046359895</v>
      </c>
      <c r="AC52">
        <f t="shared" si="3"/>
        <v>1955541.088804801</v>
      </c>
    </row>
    <row r="53" spans="1:29" ht="15.75" customHeight="1" x14ac:dyDescent="0.25">
      <c r="A53" s="5" t="s">
        <v>103</v>
      </c>
      <c r="B53">
        <f t="shared" si="1"/>
        <v>0</v>
      </c>
      <c r="C53">
        <f t="shared" si="3"/>
        <v>0</v>
      </c>
      <c r="D53">
        <f t="shared" si="3"/>
        <v>0</v>
      </c>
      <c r="E53">
        <f t="shared" si="3"/>
        <v>0</v>
      </c>
      <c r="F53">
        <f t="shared" si="3"/>
        <v>0</v>
      </c>
      <c r="G53">
        <f t="shared" si="3"/>
        <v>0</v>
      </c>
      <c r="H53">
        <f t="shared" si="3"/>
        <v>0</v>
      </c>
      <c r="I53">
        <f t="shared" si="3"/>
        <v>0</v>
      </c>
      <c r="J53">
        <f t="shared" si="3"/>
        <v>0</v>
      </c>
      <c r="K53">
        <f t="shared" si="3"/>
        <v>0</v>
      </c>
      <c r="L53">
        <f t="shared" si="3"/>
        <v>0</v>
      </c>
      <c r="M53">
        <f t="shared" si="3"/>
        <v>0</v>
      </c>
      <c r="N53">
        <f t="shared" si="3"/>
        <v>0</v>
      </c>
      <c r="O53">
        <f t="shared" si="3"/>
        <v>0</v>
      </c>
      <c r="P53">
        <f t="shared" si="3"/>
        <v>0</v>
      </c>
      <c r="Q53">
        <f t="shared" si="3"/>
        <v>0</v>
      </c>
      <c r="R53">
        <f t="shared" si="3"/>
        <v>0</v>
      </c>
      <c r="S53">
        <f t="shared" si="3"/>
        <v>0</v>
      </c>
      <c r="T53">
        <f t="shared" si="3"/>
        <v>0</v>
      </c>
      <c r="U53">
        <f t="shared" si="3"/>
        <v>0</v>
      </c>
      <c r="V53">
        <f t="shared" si="3"/>
        <v>0</v>
      </c>
      <c r="W53">
        <f t="shared" si="3"/>
        <v>0</v>
      </c>
      <c r="X53">
        <f t="shared" si="3"/>
        <v>0</v>
      </c>
      <c r="Y53">
        <f t="shared" si="3"/>
        <v>0</v>
      </c>
      <c r="Z53">
        <f t="shared" si="3"/>
        <v>0</v>
      </c>
      <c r="AA53">
        <f t="shared" si="3"/>
        <v>0</v>
      </c>
      <c r="AB53">
        <f t="shared" si="3"/>
        <v>0</v>
      </c>
      <c r="AC53">
        <f t="shared" si="3"/>
        <v>0</v>
      </c>
    </row>
    <row r="54" spans="1:29" ht="15.75" customHeight="1" x14ac:dyDescent="0.25">
      <c r="A54" s="5" t="s">
        <v>104</v>
      </c>
      <c r="B54">
        <f t="shared" si="1"/>
        <v>12851.829900242123</v>
      </c>
      <c r="C54">
        <f t="shared" si="3"/>
        <v>1040.1417003572728</v>
      </c>
      <c r="D54">
        <f t="shared" si="3"/>
        <v>0</v>
      </c>
      <c r="E54">
        <f t="shared" si="3"/>
        <v>0</v>
      </c>
      <c r="F54">
        <f t="shared" si="3"/>
        <v>13179.277800370583</v>
      </c>
      <c r="G54">
        <f t="shared" si="3"/>
        <v>13471.379999453658</v>
      </c>
      <c r="H54">
        <f t="shared" si="3"/>
        <v>0</v>
      </c>
      <c r="I54">
        <f t="shared" si="3"/>
        <v>396.58319908972663</v>
      </c>
      <c r="J54">
        <f t="shared" si="3"/>
        <v>393.91559885860278</v>
      </c>
      <c r="K54">
        <f t="shared" si="3"/>
        <v>124.04340019673906</v>
      </c>
      <c r="L54">
        <f t="shared" si="3"/>
        <v>26400.570301593303</v>
      </c>
      <c r="M54">
        <f t="shared" si="3"/>
        <v>0</v>
      </c>
      <c r="N54">
        <f t="shared" si="3"/>
        <v>15962.696100100033</v>
      </c>
      <c r="O54">
        <f t="shared" si="3"/>
        <v>2015.1494999157669</v>
      </c>
      <c r="P54">
        <f t="shared" si="3"/>
        <v>80.028000073966936</v>
      </c>
      <c r="Q54">
        <f t="shared" si="3"/>
        <v>0</v>
      </c>
      <c r="R54">
        <f t="shared" si="3"/>
        <v>9.1142999912464244</v>
      </c>
      <c r="S54">
        <f t="shared" si="3"/>
        <v>0</v>
      </c>
      <c r="T54">
        <f t="shared" si="3"/>
        <v>0</v>
      </c>
      <c r="U54">
        <f t="shared" si="3"/>
        <v>14611.778999741779</v>
      </c>
      <c r="V54">
        <f t="shared" si="3"/>
        <v>152.49780046443126</v>
      </c>
      <c r="W54">
        <f t="shared" si="3"/>
        <v>0</v>
      </c>
      <c r="X54">
        <f t="shared" si="3"/>
        <v>13078.131300174085</v>
      </c>
      <c r="Y54">
        <f t="shared" si="3"/>
        <v>509.51159902324486</v>
      </c>
      <c r="Z54">
        <f t="shared" si="3"/>
        <v>0</v>
      </c>
      <c r="AA54">
        <f t="shared" si="3"/>
        <v>0</v>
      </c>
      <c r="AB54">
        <f t="shared" si="3"/>
        <v>124.7103001759383</v>
      </c>
      <c r="AC54">
        <f t="shared" si="3"/>
        <v>39077.227802551955</v>
      </c>
    </row>
    <row r="55" spans="1:29" ht="15.75" customHeight="1" x14ac:dyDescent="0.25">
      <c r="A55" s="5" t="s">
        <v>105</v>
      </c>
      <c r="B55">
        <f t="shared" si="1"/>
        <v>1365.1443001595921</v>
      </c>
      <c r="C55">
        <f t="shared" si="3"/>
        <v>1074.8205000783457</v>
      </c>
      <c r="D55">
        <f t="shared" si="3"/>
        <v>1362.4766991273632</v>
      </c>
      <c r="E55">
        <f t="shared" si="3"/>
        <v>3757.759200459795</v>
      </c>
      <c r="F55">
        <f t="shared" si="3"/>
        <v>5174.2547997291213</v>
      </c>
      <c r="G55">
        <f t="shared" si="3"/>
        <v>17449.216200704632</v>
      </c>
      <c r="H55">
        <f t="shared" si="3"/>
        <v>4267.4931016596956</v>
      </c>
      <c r="I55">
        <f t="shared" si="3"/>
        <v>1163.295900255172</v>
      </c>
      <c r="J55">
        <f t="shared" si="3"/>
        <v>1081.2672001689748</v>
      </c>
      <c r="K55">
        <f t="shared" si="3"/>
        <v>1932.6762004774935</v>
      </c>
      <c r="L55">
        <f t="shared" si="3"/>
        <v>4858.8110997971062</v>
      </c>
      <c r="M55">
        <f t="shared" si="3"/>
        <v>7339.6791006875646</v>
      </c>
      <c r="N55">
        <f t="shared" si="3"/>
        <v>5737.7853000693112</v>
      </c>
      <c r="O55">
        <f t="shared" si="3"/>
        <v>3005.0513996956884</v>
      </c>
      <c r="P55">
        <f t="shared" si="3"/>
        <v>3347.1710990548891</v>
      </c>
      <c r="Q55">
        <f t="shared" si="3"/>
        <v>0</v>
      </c>
      <c r="R55">
        <f t="shared" si="3"/>
        <v>630.66510002921825</v>
      </c>
      <c r="S55">
        <f t="shared" si="3"/>
        <v>9441.0810007158907</v>
      </c>
      <c r="T55">
        <f t="shared" si="3"/>
        <v>10051.961402393892</v>
      </c>
      <c r="U55">
        <f t="shared" si="3"/>
        <v>5039.9855998056046</v>
      </c>
      <c r="V55">
        <f t="shared" si="3"/>
        <v>3759.5376007674886</v>
      </c>
      <c r="W55">
        <f t="shared" si="3"/>
        <v>680.68259963321555</v>
      </c>
      <c r="X55">
        <f t="shared" si="3"/>
        <v>14527.971900706174</v>
      </c>
      <c r="Y55">
        <f t="shared" si="3"/>
        <v>1361.5875006912515</v>
      </c>
      <c r="Z55">
        <f t="shared" si="3"/>
        <v>6306.4287017108045</v>
      </c>
      <c r="AA55">
        <f t="shared" si="3"/>
        <v>6261.0795007625493</v>
      </c>
      <c r="AB55">
        <f t="shared" si="3"/>
        <v>2073.6144007318694</v>
      </c>
      <c r="AC55">
        <f t="shared" si="3"/>
        <v>4529.8070996979523</v>
      </c>
    </row>
    <row r="56" spans="1:29" ht="15.75" customHeight="1" x14ac:dyDescent="0.25">
      <c r="A56" s="5" t="s">
        <v>106</v>
      </c>
      <c r="B56">
        <f t="shared" si="1"/>
        <v>1459345.9895210001</v>
      </c>
      <c r="C56">
        <f t="shared" si="3"/>
        <v>1515440.7729910002</v>
      </c>
      <c r="D56">
        <f t="shared" si="3"/>
        <v>3634641.8583539999</v>
      </c>
      <c r="E56">
        <f t="shared" si="3"/>
        <v>3195324.5006699995</v>
      </c>
      <c r="F56">
        <f t="shared" si="3"/>
        <v>3212353.5750699998</v>
      </c>
      <c r="G56">
        <f t="shared" si="3"/>
        <v>9164187.4041269906</v>
      </c>
      <c r="H56">
        <f t="shared" si="3"/>
        <v>1458254.191512</v>
      </c>
      <c r="I56">
        <f t="shared" si="3"/>
        <v>8190488.9678809997</v>
      </c>
      <c r="J56">
        <f t="shared" si="3"/>
        <v>14320851.619450985</v>
      </c>
      <c r="K56">
        <f t="shared" si="3"/>
        <v>3222560.8657359998</v>
      </c>
      <c r="L56">
        <f t="shared" si="3"/>
        <v>3490145.9690009998</v>
      </c>
      <c r="M56">
        <f t="shared" si="3"/>
        <v>4036255.5673580002</v>
      </c>
      <c r="N56">
        <f t="shared" si="3"/>
        <v>4527555.6638590004</v>
      </c>
      <c r="O56">
        <f t="shared" si="3"/>
        <v>6476269.7445560005</v>
      </c>
      <c r="P56">
        <f t="shared" si="3"/>
        <v>13957648.778142987</v>
      </c>
      <c r="Q56">
        <f t="shared" si="3"/>
        <v>57416.018835000003</v>
      </c>
      <c r="R56">
        <f t="shared" si="3"/>
        <v>6412269.6777950004</v>
      </c>
      <c r="S56">
        <f t="shared" si="3"/>
        <v>5393364.5591869997</v>
      </c>
      <c r="T56">
        <f t="shared" si="3"/>
        <v>2890657.2634700001</v>
      </c>
      <c r="U56">
        <f t="shared" si="3"/>
        <v>3617823.900068</v>
      </c>
      <c r="V56">
        <f t="shared" si="3"/>
        <v>12890131.065158</v>
      </c>
      <c r="W56">
        <f t="shared" si="3"/>
        <v>4748806.7094240002</v>
      </c>
      <c r="X56">
        <f t="shared" si="3"/>
        <v>6153254.5923119942</v>
      </c>
      <c r="Y56">
        <f t="shared" si="3"/>
        <v>17349915.221758999</v>
      </c>
      <c r="Z56">
        <f t="shared" si="3"/>
        <v>3257913.1755090002</v>
      </c>
      <c r="AA56">
        <f t="shared" si="3"/>
        <v>2160683.827019</v>
      </c>
      <c r="AB56">
        <f t="shared" si="3"/>
        <v>4502671.4402059997</v>
      </c>
      <c r="AC56">
        <f t="shared" si="3"/>
        <v>2328035.7818160001</v>
      </c>
    </row>
    <row r="57" spans="1:29" ht="15.75" customHeight="1" x14ac:dyDescent="0.25">
      <c r="A57" s="4" t="s">
        <v>107</v>
      </c>
      <c r="B57">
        <f t="shared" si="1"/>
        <v>1459345.9895210001</v>
      </c>
      <c r="C57">
        <f t="shared" si="3"/>
        <v>1515440.7729910002</v>
      </c>
      <c r="D57">
        <f t="shared" si="3"/>
        <v>3634641.8583539999</v>
      </c>
      <c r="E57">
        <f t="shared" si="3"/>
        <v>3195324.5006699995</v>
      </c>
      <c r="F57">
        <f t="shared" si="3"/>
        <v>3212353.5750699998</v>
      </c>
      <c r="G57">
        <f t="shared" si="3"/>
        <v>9164187.4041269906</v>
      </c>
      <c r="H57">
        <f t="shared" si="3"/>
        <v>1458254.191512</v>
      </c>
      <c r="I57">
        <f t="shared" si="3"/>
        <v>8190488.9678809997</v>
      </c>
      <c r="J57">
        <f t="shared" si="3"/>
        <v>14320851.619450985</v>
      </c>
      <c r="K57">
        <f t="shared" si="3"/>
        <v>3222560.8657359998</v>
      </c>
      <c r="L57">
        <f t="shared" si="3"/>
        <v>3490145.9690009998</v>
      </c>
      <c r="M57">
        <f t="shared" si="3"/>
        <v>4036255.5673580002</v>
      </c>
      <c r="N57">
        <f t="shared" si="3"/>
        <v>4527555.6638590004</v>
      </c>
      <c r="O57">
        <f t="shared" si="3"/>
        <v>6476269.7445560005</v>
      </c>
      <c r="P57">
        <f t="shared" si="3"/>
        <v>13957648.778142987</v>
      </c>
      <c r="Q57">
        <f t="shared" si="3"/>
        <v>57416.018835000003</v>
      </c>
      <c r="R57">
        <f t="shared" si="3"/>
        <v>6412269.6777950004</v>
      </c>
      <c r="S57">
        <f t="shared" si="3"/>
        <v>5393364.5591869997</v>
      </c>
      <c r="T57">
        <f t="shared" si="3"/>
        <v>2890657.2634700001</v>
      </c>
      <c r="U57">
        <f t="shared" si="3"/>
        <v>3617823.900068</v>
      </c>
      <c r="V57">
        <f t="shared" si="3"/>
        <v>12890131.065158</v>
      </c>
      <c r="W57">
        <f t="shared" si="3"/>
        <v>4748806.7094240002</v>
      </c>
      <c r="X57">
        <f t="shared" si="3"/>
        <v>6153254.5923119942</v>
      </c>
      <c r="Y57">
        <f t="shared" si="3"/>
        <v>17349915.221758999</v>
      </c>
      <c r="Z57">
        <f t="shared" si="3"/>
        <v>3257913.1755090002</v>
      </c>
      <c r="AA57">
        <f t="shared" si="3"/>
        <v>2160683.827019</v>
      </c>
      <c r="AB57">
        <f t="shared" si="3"/>
        <v>4502671.4402059997</v>
      </c>
      <c r="AC57">
        <f t="shared" si="3"/>
        <v>2328035.7818160001</v>
      </c>
    </row>
    <row r="58" spans="1:29" ht="15.75" customHeight="1" x14ac:dyDescent="0.2"/>
    <row r="59" spans="1:29" ht="15.75" customHeight="1" x14ac:dyDescent="0.2"/>
    <row r="60" spans="1:29" ht="15.75" customHeight="1" x14ac:dyDescent="0.2"/>
    <row r="61" spans="1:29" ht="15.75" customHeight="1" x14ac:dyDescent="0.2"/>
    <row r="62" spans="1:29" ht="15.75" customHeight="1" x14ac:dyDescent="0.2"/>
    <row r="63" spans="1:29" ht="15.75" customHeight="1" x14ac:dyDescent="0.2"/>
    <row r="64" spans="1:2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Notes</vt:lpstr>
      <vt:lpstr>Rplot ALL-Chloropicrin</vt:lpstr>
      <vt:lpstr>Rplot Chlor-Veg Mint</vt:lpstr>
      <vt:lpstr>Rplot Chlor-Nursery</vt:lpstr>
      <vt:lpstr>Rplot Chlor-Single Fruit</vt:lpstr>
      <vt:lpstr>Rplot Chlor-Single Field</vt:lpstr>
      <vt:lpstr>Field EECs</vt:lpstr>
      <vt:lpstr>Conversion Factors</vt:lpstr>
      <vt:lpstr>Habitat Overlaps</vt:lpstr>
      <vt:lpstr>Range Overlaps</vt:lpstr>
      <vt:lpstr>HUC2 Lists</vt:lpstr>
      <vt:lpstr>Probit Calcs</vt:lpstr>
      <vt:lpstr>'Habitat Overlaps'!HabitatOverlaps</vt:lpstr>
      <vt:lpstr>'Range Overlaps'!RangeOverlaps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Baldwin</dc:creator>
  <cp:lastModifiedBy>NMFS</cp:lastModifiedBy>
  <dcterms:created xsi:type="dcterms:W3CDTF">2020-06-02T20:54:31Z</dcterms:created>
  <dcterms:modified xsi:type="dcterms:W3CDTF">2021-01-14T23:50:05Z</dcterms:modified>
</cp:coreProperties>
</file>